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СОВЕТ ДЕПУТАТОВ\2025\ОТЧЕТ за 2024 год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52511"/>
</workbook>
</file>

<file path=xl/calcChain.xml><?xml version="1.0" encoding="utf-8"?>
<calcChain xmlns="http://schemas.openxmlformats.org/spreadsheetml/2006/main">
  <c r="U122" i="1" l="1"/>
  <c r="T122" i="1"/>
  <c r="U123" i="1"/>
  <c r="T123" i="1"/>
  <c r="T120" i="1"/>
  <c r="U120" i="1"/>
  <c r="T41" i="1" l="1"/>
  <c r="T139" i="1" l="1"/>
  <c r="U73" i="1"/>
  <c r="U72" i="1" s="1"/>
  <c r="T73" i="1"/>
  <c r="T72" i="1" s="1"/>
  <c r="U76" i="1"/>
  <c r="T76" i="1"/>
  <c r="U51" i="1"/>
  <c r="U45" i="1"/>
  <c r="U41" i="1"/>
  <c r="U189" i="1"/>
  <c r="T189" i="1"/>
  <c r="U111" i="1"/>
  <c r="T111" i="1"/>
  <c r="T110" i="1" s="1"/>
  <c r="U124" i="1"/>
  <c r="T124" i="1"/>
  <c r="U184" i="1" l="1"/>
  <c r="T184" i="1"/>
  <c r="U110" i="1"/>
  <c r="U90" i="1"/>
  <c r="U89" i="1" s="1"/>
  <c r="T90" i="1"/>
  <c r="T89" i="1" s="1"/>
  <c r="U87" i="1" l="1"/>
  <c r="U160" i="1"/>
  <c r="T143" i="1"/>
  <c r="U143" i="1"/>
  <c r="U95" i="1"/>
  <c r="T95" i="1"/>
  <c r="T178" i="1"/>
  <c r="U178" i="1"/>
  <c r="U139" i="1"/>
  <c r="T85" i="1"/>
  <c r="U64" i="1" l="1"/>
  <c r="T64" i="1"/>
  <c r="U59" i="1" l="1"/>
  <c r="T59" i="1"/>
  <c r="T58" i="1" s="1"/>
  <c r="T57" i="1" s="1"/>
  <c r="T45" i="1"/>
  <c r="U37" i="1" l="1"/>
  <c r="T37" i="1"/>
  <c r="T100" i="1"/>
  <c r="T114" i="1"/>
  <c r="T104" i="1"/>
  <c r="T102" i="1"/>
  <c r="T39" i="1"/>
  <c r="T35" i="1"/>
  <c r="T29" i="1"/>
  <c r="T27" i="1"/>
  <c r="T21" i="1"/>
  <c r="T20" i="1" s="1"/>
  <c r="U48" i="1"/>
  <c r="U29" i="1"/>
  <c r="U62" i="1"/>
  <c r="U61" i="1" s="1"/>
  <c r="U21" i="1"/>
  <c r="T24" i="1"/>
  <c r="U172" i="1"/>
  <c r="U134" i="1"/>
  <c r="T137" i="1"/>
  <c r="T134" i="1" s="1"/>
  <c r="U102" i="1"/>
  <c r="U39" i="1"/>
  <c r="T154" i="1"/>
  <c r="U210" i="1"/>
  <c r="T210" i="1"/>
  <c r="U199" i="1"/>
  <c r="T199" i="1"/>
  <c r="T48" i="1"/>
  <c r="U201" i="1"/>
  <c r="T201" i="1"/>
  <c r="U168" i="1"/>
  <c r="U166" i="1"/>
  <c r="T146" i="1"/>
  <c r="T145" i="1" s="1"/>
  <c r="T98" i="1"/>
  <c r="T87" i="1"/>
  <c r="T84" i="1" s="1"/>
  <c r="T43" i="1"/>
  <c r="U43" i="1"/>
  <c r="U27" i="1"/>
  <c r="U15" i="1"/>
  <c r="U14" i="1" s="1"/>
  <c r="U13" i="1" s="1"/>
  <c r="T15" i="1"/>
  <c r="T14" i="1" s="1"/>
  <c r="T13" i="1" s="1"/>
  <c r="U24" i="1"/>
  <c r="U32" i="1"/>
  <c r="U170" i="1"/>
  <c r="U164" i="1"/>
  <c r="T164" i="1"/>
  <c r="T68" i="1"/>
  <c r="T67" i="1" s="1"/>
  <c r="T66" i="1" s="1"/>
  <c r="U106" i="1"/>
  <c r="T32" i="1"/>
  <c r="U35" i="1"/>
  <c r="U20" i="1" l="1"/>
  <c r="T31" i="1"/>
  <c r="T19" i="1" s="1"/>
  <c r="U31" i="1"/>
  <c r="U212" i="1"/>
  <c r="U208" i="1"/>
  <c r="T208" i="1"/>
  <c r="U203" i="1"/>
  <c r="T203" i="1"/>
  <c r="U19" i="1" l="1"/>
  <c r="T206" i="1"/>
  <c r="T197" i="1"/>
  <c r="T180" i="1"/>
  <c r="T62" i="1"/>
  <c r="U149" i="1"/>
  <c r="U148" i="1" s="1"/>
  <c r="T149" i="1"/>
  <c r="T148" i="1" s="1"/>
  <c r="T133" i="1" s="1"/>
  <c r="T132" i="1" s="1"/>
  <c r="T116" i="1"/>
  <c r="T113" i="1" s="1"/>
  <c r="T109" i="1" s="1"/>
  <c r="T106" i="1"/>
  <c r="U104" i="1"/>
  <c r="U100" i="1"/>
  <c r="T75" i="1"/>
  <c r="T61" i="1" l="1"/>
  <c r="T56" i="1" s="1"/>
  <c r="U206" i="1"/>
  <c r="U197" i="1"/>
  <c r="U195" i="1"/>
  <c r="U182" i="1"/>
  <c r="U180" i="1"/>
  <c r="U177" i="1" s="1"/>
  <c r="U174" i="1"/>
  <c r="U162" i="1"/>
  <c r="U158" i="1"/>
  <c r="U154" i="1"/>
  <c r="U146" i="1"/>
  <c r="U145" i="1" s="1"/>
  <c r="U133" i="1" s="1"/>
  <c r="U132" i="1" s="1"/>
  <c r="U129" i="1"/>
  <c r="U127" i="1"/>
  <c r="U116" i="1"/>
  <c r="U114" i="1"/>
  <c r="U98" i="1"/>
  <c r="U94" i="1" s="1"/>
  <c r="U93" i="1" s="1"/>
  <c r="T80" i="1"/>
  <c r="T79" i="1" s="1"/>
  <c r="U82" i="1"/>
  <c r="U79" i="1" s="1"/>
  <c r="U84" i="1"/>
  <c r="U75" i="1"/>
  <c r="U71" i="1" s="1"/>
  <c r="U58" i="1"/>
  <c r="U57" i="1" s="1"/>
  <c r="U56" i="1" s="1"/>
  <c r="U54" i="1"/>
  <c r="T71" i="1" l="1"/>
  <c r="T70" i="1" s="1"/>
  <c r="U70" i="1"/>
  <c r="U176" i="1"/>
  <c r="U53" i="1"/>
  <c r="U47" i="1"/>
  <c r="U18" i="1" s="1"/>
  <c r="U153" i="1"/>
  <c r="U152" i="1" s="1"/>
  <c r="U113" i="1"/>
  <c r="T195" i="1"/>
  <c r="T193" i="1"/>
  <c r="T182" i="1"/>
  <c r="T174" i="1"/>
  <c r="T172" i="1"/>
  <c r="T170" i="1"/>
  <c r="T168" i="1"/>
  <c r="T166" i="1"/>
  <c r="T162" i="1"/>
  <c r="T160" i="1"/>
  <c r="T158" i="1"/>
  <c r="T130" i="1"/>
  <c r="T127" i="1"/>
  <c r="T54" i="1"/>
  <c r="T53" i="1" s="1"/>
  <c r="T51" i="1"/>
  <c r="U119" i="1" l="1"/>
  <c r="U118" i="1" s="1"/>
  <c r="T129" i="1"/>
  <c r="T119" i="1" s="1"/>
  <c r="T118" i="1" s="1"/>
  <c r="T177" i="1"/>
  <c r="T176" i="1" s="1"/>
  <c r="U109" i="1"/>
  <c r="U92" i="1" s="1"/>
  <c r="T153" i="1"/>
  <c r="T152" i="1" s="1"/>
  <c r="U151" i="1"/>
  <c r="T47" i="1"/>
  <c r="T18" i="1" s="1"/>
  <c r="T94" i="1"/>
  <c r="T93" i="1" s="1"/>
  <c r="T151" i="1" l="1"/>
  <c r="T92" i="1"/>
  <c r="U12" i="1"/>
  <c r="U11" i="1" s="1"/>
  <c r="T12" i="1" l="1"/>
  <c r="T11" i="1" s="1"/>
</calcChain>
</file>

<file path=xl/sharedStrings.xml><?xml version="1.0" encoding="utf-8"?>
<sst xmlns="http://schemas.openxmlformats.org/spreadsheetml/2006/main" count="731" uniqueCount="314">
  <si>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</si>
  <si>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</si>
  <si>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</si>
  <si>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</si>
  <si>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</si>
  <si>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</si>
  <si>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</si>
  <si>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</si>
  <si>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</si>
  <si>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</si>
  <si>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</si>
  <si>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</si>
  <si>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</si>
  <si>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</si>
  <si>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</si>
  <si>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</si>
  <si>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</si>
  <si>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</si>
  <si>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</si>
  <si>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</si>
  <si>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</si>
  <si>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</si>
  <si>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</si>
  <si>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</si>
  <si>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</si>
  <si>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</si>
  <si>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</si>
  <si>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</si>
  <si>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</si>
  <si>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</si>
  <si>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</si>
  <si>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</si>
  <si>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</si>
  <si>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</si>
  <si>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</si>
  <si>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</si>
  <si>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</si>
  <si>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</si>
  <si>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</si>
  <si>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</si>
  <si>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</si>
  <si>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</si>
  <si>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</si>
  <si>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</si>
  <si>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</si>
  <si>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</si>
  <si>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</si>
  <si>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</si>
  <si>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</si>
  <si>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</si>
  <si>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</si>
  <si>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23.4.01.S0360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</si>
  <si>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</si>
  <si>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</si>
  <si>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</si>
  <si>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</si>
  <si>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</si>
  <si>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</si>
  <si>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</si>
  <si>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</si>
  <si>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</si>
  <si>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</si>
  <si>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</si>
  <si>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</si>
  <si>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</si>
  <si>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</si>
  <si>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</si>
  <si>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</si>
  <si>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</si>
  <si>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Реализация программ формирования современной городской среды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</si>
  <si>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</si>
  <si>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</si>
  <si>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</si>
  <si>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</si>
  <si>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</si>
  <si>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</si>
  <si>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</si>
  <si>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</si>
  <si>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</si>
  <si>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</si>
  <si>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</si>
  <si>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</si>
  <si>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</si>
  <si>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</si>
  <si>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Субсидии юридическим лицам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</si>
  <si>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</si>
  <si>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</si>
  <si>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</si>
  <si>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</si>
  <si>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</si>
  <si>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</si>
  <si>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</si>
  <si>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</si>
  <si>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</si>
  <si>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</si>
  <si>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</si>
  <si>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</si>
  <si>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</si>
  <si>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</si>
  <si>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</si>
  <si>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</si>
  <si>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</si>
  <si>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</si>
  <si>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</si>
  <si>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</si>
  <si>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</si>
  <si>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</si>
  <si>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</si>
  <si>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</si>
  <si>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</si>
  <si>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</si>
  <si>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Мероприятия по содержанию автомобильных дорог</t>
  </si>
  <si>
    <t>09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</si>
  <si>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</si>
  <si>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</si>
  <si>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</si>
  <si>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</si>
  <si>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</si>
  <si>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</si>
  <si>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</si>
  <si>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</si>
  <si>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</si>
  <si>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</si>
  <si>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</si>
  <si>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</si>
  <si>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</si>
  <si>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</si>
  <si>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</si>
  <si>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</si>
  <si>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</si>
  <si>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</si>
  <si>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</si>
  <si>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</si>
  <si>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</si>
  <si>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</si>
  <si>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</si>
  <si>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</si>
  <si>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</si>
  <si>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</si>
  <si>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</si>
  <si>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</si>
  <si>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</si>
  <si>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</si>
  <si>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</si>
  <si>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</si>
  <si>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</si>
  <si>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</si>
  <si>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</si>
  <si>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</si>
  <si>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</si>
  <si>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</si>
  <si>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</si>
  <si>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</si>
  <si>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</si>
  <si>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</si>
  <si>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</si>
  <si>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</si>
  <si>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</si>
  <si>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</si>
  <si>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</si>
  <si>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</si>
  <si>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</si>
  <si>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</si>
  <si>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</si>
  <si>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</si>
  <si>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</si>
  <si>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</si>
  <si>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</si>
  <si>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</si>
  <si>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</si>
  <si>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</si>
  <si>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</si>
  <si>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</si>
  <si>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</si>
  <si>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</si>
  <si>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</si>
  <si>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</si>
  <si>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</si>
  <si>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</si>
  <si>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</si>
  <si>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</si>
  <si>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</si>
  <si>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</si>
  <si>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</si>
  <si>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</si>
  <si>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</si>
  <si>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</si>
  <si>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</si>
  <si>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</si>
  <si>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</si>
  <si>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</si>
  <si>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</si>
  <si>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</si>
  <si>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</si>
  <si>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</si>
  <si>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</si>
  <si>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</si>
  <si>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</si>
  <si>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</si>
  <si>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</si>
  <si>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</si>
  <si>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</si>
  <si>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</si>
  <si>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</si>
  <si>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</si>
  <si>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</si>
  <si>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</si>
  <si>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</si>
  <si>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</si>
  <si>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</si>
  <si>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</si>
  <si>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</si>
  <si>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</si>
  <si>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</si>
  <si>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</si>
  <si>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</si>
  <si>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</si>
  <si>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</si>
  <si>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</si>
  <si>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</si>
  <si>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</si>
  <si>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</si>
  <si>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</si>
  <si>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</si>
  <si>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</si>
  <si>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</si>
  <si>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</si>
  <si>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</si>
  <si>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</si>
  <si>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</si>
  <si>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</si>
  <si>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</si>
  <si>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</si>
  <si>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</si>
  <si>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</si>
  <si>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</si>
  <si>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</si>
  <si>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</si>
  <si>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</si>
  <si>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</si>
  <si>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</si>
  <si>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</si>
  <si>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</si>
  <si>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</si>
  <si>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</si>
  <si>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</si>
  <si>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</si>
  <si>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</si>
  <si>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</si>
  <si>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</si>
  <si>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</si>
  <si>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</si>
  <si>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</si>
  <si>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</si>
  <si>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</si>
  <si>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</si>
  <si>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</si>
  <si>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Прочие мероприятия в области культуры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</si>
  <si>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</si>
  <si>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</si>
  <si>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2024 год</t>
  </si>
  <si>
    <t>23.7.02.42810</t>
  </si>
  <si>
    <t>23.7.02.S0670</t>
  </si>
  <si>
    <t>Реализация мероприятий, направленных на повышение качества городской среды</t>
  </si>
  <si>
    <t>Мероприятия по капитальному ремонту объектов</t>
  </si>
  <si>
    <t>24.2.00.00000</t>
  </si>
  <si>
    <t>24.2.F2.00000</t>
  </si>
  <si>
    <t>24.2.F2.55550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</si>
  <si>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</si>
  <si>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24.7.02.00000</t>
  </si>
  <si>
    <t>24.7.02.42450</t>
  </si>
  <si>
    <t>Отраслевой проект "Благоустройство общественных, дворовых пространств и цифровизация городского хозяйства"</t>
  </si>
  <si>
    <t>24.7.02.S4800</t>
  </si>
  <si>
    <t>26.7.00.00000</t>
  </si>
  <si>
    <t>26.7.02.00000</t>
  </si>
  <si>
    <t>26.7.02.42580</t>
  </si>
  <si>
    <t>26.7.02.S4310</t>
  </si>
  <si>
    <t>Проведение выборов в представительные органы муниципального образования</t>
  </si>
  <si>
    <t>Проведение выборов в представительные органы муниципального образования (Специальные расходы)</t>
  </si>
  <si>
    <t>Уличное освещение (Исполнение судебных актов)</t>
  </si>
  <si>
    <t>27.4.01.42260</t>
  </si>
  <si>
    <t>27.7.01.42270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</si>
  <si>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</si>
  <si>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</si>
  <si>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 (Иные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</si>
  <si>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</si>
  <si>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25.7.01.S0160</t>
  </si>
  <si>
    <t>26.7.01.S4790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</si>
  <si>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</si>
  <si>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25.7.01.00000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</si>
  <si>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</si>
  <si>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Мероприятия в области жилищно-коммунального хозяйства (Бюджетные инвестиции)</t>
  </si>
  <si>
    <t>Отраслевой проект "Эффективное обращение с отходами производства и потребления на территории Ленинградской области"</t>
  </si>
  <si>
    <t>Исполнено на 01.01.2025 года</t>
  </si>
  <si>
    <t>25.4.02.42450</t>
  </si>
  <si>
    <t>Мероприятия по повышению надежности и энергетической эффективности в системах теплоснабжения(Иные закупки товаров, работ и услуг для обеспечения государственных (муниципальных) нужд)</t>
  </si>
  <si>
    <t>25.4.01.42460</t>
  </si>
  <si>
    <t>Показатели исполнения расходов по  целевым статьям (муниципальным программам бюджета Громовского сельского поселения Приозерского муниципального района Ленинградской области и непрограммным направлениям деятельности), группам и подгруппам видов расходов, разделам и подразделам классификации расходов бюджетов за 2024 год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</si>
  <si>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</si>
  <si>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казенных учреждений)</t>
  </si>
  <si>
    <t>Поддержка развития общественной инфраструктуры муниципального значения(Иные закупки товаров, работ и услуг для обеспечения государственных (муниципальных) нужд)</t>
  </si>
  <si>
    <t>Региональные проекты</t>
  </si>
  <si>
    <t>Региональный проект "Формирование комфортной городской среды"</t>
  </si>
  <si>
    <t>25.4.02.46010</t>
  </si>
  <si>
    <t>Отраслевые проекты</t>
  </si>
  <si>
    <t>Отраслевой проект "Благоустройство сельских территорий"</t>
  </si>
  <si>
    <t>27.7.00.00000</t>
  </si>
  <si>
    <t>27.7.01.00000</t>
  </si>
  <si>
    <t>Отраслевой проект "Развитие и приведение в нормативное состояние автомобильных дорог общего пользования"</t>
  </si>
  <si>
    <t>27.4.00.00000</t>
  </si>
  <si>
    <t>27.4.01.00000</t>
  </si>
  <si>
    <t>Комплекс процессных мероприятий «Реализация функций в сфере дорожного хозяйства»</t>
  </si>
  <si>
    <t>29.3.01.42020</t>
  </si>
  <si>
    <t xml:space="preserve">Приложение №3
  УТВЕРЖДЕНО:
решением Совета депутатов
 Громовского  сельского поселения
 Приозерского
муниципального района Ленинградской области
От 30 апреля  2025  года № 35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</si>
</sst>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1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6"/>
  <sheetViews>
    <sheetView tabSelected="1" workbookViewId="0">
      <selection activeCell="A6" sqref="A6:AO6"/>
    </sheetView>
  </sheetViews>
  <sheetFormatPr defaultRowHeight="14.45" customHeight="1" x14ac:dyDescent="0.25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 x14ac:dyDescent="0.25">
      <c r="A1" s="12"/>
      <c r="B1" s="53" t="s">
        <v>220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 x14ac:dyDescent="0.25">
      <c r="A2" s="19"/>
      <c r="B2" s="55" t="s">
        <v>313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 x14ac:dyDescent="0.25">
      <c r="A3" s="20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 x14ac:dyDescent="0.25">
      <c r="A4" s="20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 x14ac:dyDescent="0.25">
      <c r="A5" s="2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75" customHeight="1" x14ac:dyDescent="0.25">
      <c r="A6" s="54" t="s">
        <v>297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22"/>
      <c r="AQ6" s="22"/>
      <c r="AR6" s="22"/>
      <c r="AS6" s="22"/>
      <c r="AT6" s="19"/>
    </row>
    <row r="7" spans="1:46" ht="17.100000000000001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221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 x14ac:dyDescent="0.25">
      <c r="A8" s="51" t="s">
        <v>1</v>
      </c>
      <c r="B8" s="51" t="s">
        <v>2</v>
      </c>
      <c r="C8" s="51" t="s">
        <v>2</v>
      </c>
      <c r="D8" s="51" t="s">
        <v>2</v>
      </c>
      <c r="E8" s="51" t="s">
        <v>2</v>
      </c>
      <c r="F8" s="51" t="s">
        <v>2</v>
      </c>
      <c r="G8" s="51" t="s">
        <v>2</v>
      </c>
      <c r="H8" s="51" t="s">
        <v>2</v>
      </c>
      <c r="I8" s="51" t="s">
        <v>2</v>
      </c>
      <c r="J8" s="51" t="s">
        <v>2</v>
      </c>
      <c r="K8" s="51" t="s">
        <v>2</v>
      </c>
      <c r="L8" s="51" t="s">
        <v>2</v>
      </c>
      <c r="M8" s="51" t="s">
        <v>2</v>
      </c>
      <c r="N8" s="51" t="s">
        <v>2</v>
      </c>
      <c r="O8" s="51" t="s">
        <v>2</v>
      </c>
      <c r="P8" s="51" t="s">
        <v>2</v>
      </c>
      <c r="Q8" s="51" t="s">
        <v>3</v>
      </c>
      <c r="R8" s="51" t="s">
        <v>4</v>
      </c>
      <c r="S8" s="51" t="s">
        <v>11</v>
      </c>
      <c r="T8" s="51" t="s">
        <v>260</v>
      </c>
      <c r="U8" s="51" t="s">
        <v>293</v>
      </c>
      <c r="V8" s="51" t="s">
        <v>7</v>
      </c>
      <c r="W8" s="51" t="s">
        <v>8</v>
      </c>
      <c r="X8" s="51" t="s">
        <v>9</v>
      </c>
      <c r="Y8" s="51" t="s">
        <v>10</v>
      </c>
      <c r="Z8" s="52" t="s">
        <v>6</v>
      </c>
      <c r="AA8" s="52" t="s">
        <v>7</v>
      </c>
      <c r="AB8" s="52" t="s">
        <v>8</v>
      </c>
      <c r="AC8" s="52" t="s">
        <v>9</v>
      </c>
      <c r="AD8" s="52" t="s">
        <v>10</v>
      </c>
      <c r="AE8" s="52" t="s">
        <v>6</v>
      </c>
      <c r="AF8" s="52" t="s">
        <v>7</v>
      </c>
      <c r="AG8" s="52" t="s">
        <v>8</v>
      </c>
      <c r="AH8" s="52" t="s">
        <v>9</v>
      </c>
      <c r="AI8" s="52" t="s">
        <v>10</v>
      </c>
      <c r="AJ8" s="52" t="s">
        <v>12</v>
      </c>
      <c r="AK8" s="52" t="s">
        <v>13</v>
      </c>
      <c r="AL8" s="52" t="s">
        <v>14</v>
      </c>
      <c r="AM8" s="52" t="s">
        <v>15</v>
      </c>
      <c r="AN8" s="52" t="s">
        <v>16</v>
      </c>
      <c r="AO8" s="52" t="s">
        <v>17</v>
      </c>
      <c r="AP8" s="52" t="s">
        <v>18</v>
      </c>
      <c r="AQ8" s="52" t="s">
        <v>19</v>
      </c>
      <c r="AR8" s="52" t="s">
        <v>20</v>
      </c>
      <c r="AS8" s="52" t="s">
        <v>21</v>
      </c>
      <c r="AT8" s="19"/>
    </row>
    <row r="9" spans="1:46" ht="23.25" customHeight="1" x14ac:dyDescent="0.25">
      <c r="A9" s="51"/>
      <c r="B9" s="51" t="s">
        <v>2</v>
      </c>
      <c r="C9" s="51" t="s">
        <v>2</v>
      </c>
      <c r="D9" s="51" t="s">
        <v>2</v>
      </c>
      <c r="E9" s="51" t="s">
        <v>2</v>
      </c>
      <c r="F9" s="51" t="s">
        <v>2</v>
      </c>
      <c r="G9" s="51" t="s">
        <v>2</v>
      </c>
      <c r="H9" s="51" t="s">
        <v>2</v>
      </c>
      <c r="I9" s="51" t="s">
        <v>2</v>
      </c>
      <c r="J9" s="51" t="s">
        <v>2</v>
      </c>
      <c r="K9" s="51" t="s">
        <v>2</v>
      </c>
      <c r="L9" s="51" t="s">
        <v>2</v>
      </c>
      <c r="M9" s="51" t="s">
        <v>2</v>
      </c>
      <c r="N9" s="51" t="s">
        <v>2</v>
      </c>
      <c r="O9" s="51" t="s">
        <v>2</v>
      </c>
      <c r="P9" s="51" t="s">
        <v>2</v>
      </c>
      <c r="Q9" s="51" t="s">
        <v>3</v>
      </c>
      <c r="R9" s="51" t="s">
        <v>4</v>
      </c>
      <c r="S9" s="51" t="s">
        <v>5</v>
      </c>
      <c r="T9" s="51" t="s">
        <v>6</v>
      </c>
      <c r="U9" s="51" t="s">
        <v>6</v>
      </c>
      <c r="V9" s="51" t="s">
        <v>7</v>
      </c>
      <c r="W9" s="51" t="s">
        <v>8</v>
      </c>
      <c r="X9" s="51" t="s">
        <v>9</v>
      </c>
      <c r="Y9" s="51" t="s">
        <v>10</v>
      </c>
      <c r="Z9" s="52" t="s">
        <v>6</v>
      </c>
      <c r="AA9" s="52" t="s">
        <v>7</v>
      </c>
      <c r="AB9" s="52" t="s">
        <v>8</v>
      </c>
      <c r="AC9" s="52" t="s">
        <v>9</v>
      </c>
      <c r="AD9" s="52" t="s">
        <v>10</v>
      </c>
      <c r="AE9" s="52" t="s">
        <v>6</v>
      </c>
      <c r="AF9" s="52" t="s">
        <v>7</v>
      </c>
      <c r="AG9" s="52" t="s">
        <v>8</v>
      </c>
      <c r="AH9" s="52" t="s">
        <v>9</v>
      </c>
      <c r="AI9" s="52" t="s">
        <v>10</v>
      </c>
      <c r="AJ9" s="52" t="s">
        <v>6</v>
      </c>
      <c r="AK9" s="52" t="s">
        <v>7</v>
      </c>
      <c r="AL9" s="52" t="s">
        <v>8</v>
      </c>
      <c r="AM9" s="52" t="s">
        <v>9</v>
      </c>
      <c r="AN9" s="52" t="s">
        <v>10</v>
      </c>
      <c r="AO9" s="52" t="s">
        <v>6</v>
      </c>
      <c r="AP9" s="52" t="s">
        <v>7</v>
      </c>
      <c r="AQ9" s="52" t="s">
        <v>8</v>
      </c>
      <c r="AR9" s="52" t="s">
        <v>9</v>
      </c>
      <c r="AS9" s="52" t="s">
        <v>10</v>
      </c>
      <c r="AT9" s="19"/>
    </row>
    <row r="10" spans="1:46" ht="15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 x14ac:dyDescent="0.25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115571.29688000001</v>
      </c>
      <c r="U11" s="17">
        <f>U12</f>
        <v>110193.41224999999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 x14ac:dyDescent="0.25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T13+T18+T56+T70+T92+T118+T132+T151</f>
        <v>115571.29688000001</v>
      </c>
      <c r="U12" s="17">
        <f>U13+U18+U56+U70+U92+U118+U132+U151</f>
        <v>110193.41224999999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 x14ac:dyDescent="0.25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32</v>
      </c>
      <c r="U13" s="17">
        <f t="shared" si="0"/>
        <v>32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 x14ac:dyDescent="0.25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32</v>
      </c>
      <c r="U14" s="17">
        <f t="shared" si="0"/>
        <v>32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 x14ac:dyDescent="0.25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32</v>
      </c>
      <c r="U15" s="17">
        <f t="shared" si="0"/>
        <v>32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 x14ac:dyDescent="0.25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32</v>
      </c>
      <c r="U16" s="4">
        <v>32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 x14ac:dyDescent="0.25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32</v>
      </c>
      <c r="U17" s="4">
        <v>32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 x14ac:dyDescent="0.25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T19+T47+T39+T41</f>
        <v>43044.226070000004</v>
      </c>
      <c r="U18" s="17">
        <f>U19+U47+U39+U41</f>
        <v>40111.109340000003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 x14ac:dyDescent="0.25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</f>
        <v>15345.3079</v>
      </c>
      <c r="U19" s="17">
        <f>U20+U31</f>
        <v>15345.3079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 x14ac:dyDescent="0.25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T21+T24+T27+T29+T46</f>
        <v>13423.79772</v>
      </c>
      <c r="U20" s="17">
        <f>U21+U24+U27+U29+U46</f>
        <v>13423.79772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 x14ac:dyDescent="0.25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6879.4967200000001</v>
      </c>
      <c r="U21" s="17">
        <f>U22+U23</f>
        <v>6879.4967200000001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 x14ac:dyDescent="0.25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1930.1681599999999</v>
      </c>
      <c r="U22" s="17">
        <v>1930.1681599999999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 x14ac:dyDescent="0.25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4949.3285599999999</v>
      </c>
      <c r="U23" s="17">
        <v>4949.3285599999999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 x14ac:dyDescent="0.25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1388.9760000000001</v>
      </c>
      <c r="U24" s="4">
        <f>U25+U26</f>
        <v>1388.9760000000001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 x14ac:dyDescent="0.25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1388.9760000000001</v>
      </c>
      <c r="U25" s="4">
        <v>1388.9760000000001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 x14ac:dyDescent="0.25">
      <c r="A26" s="14" t="s">
        <v>233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76.5" customHeight="1" x14ac:dyDescent="0.25">
      <c r="A27" s="2" t="s">
        <v>298</v>
      </c>
      <c r="B27" s="3" t="s">
        <v>51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4975.6000000000004</v>
      </c>
      <c r="U27" s="4">
        <f>U28</f>
        <v>4975.6000000000004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95.25" customHeight="1" x14ac:dyDescent="0.25">
      <c r="A28" s="14" t="s">
        <v>299</v>
      </c>
      <c r="B28" s="15" t="s">
        <v>51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4975.6000000000004</v>
      </c>
      <c r="U28" s="17">
        <v>4975.6000000000004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 x14ac:dyDescent="0.25">
      <c r="A29" s="2" t="s">
        <v>65</v>
      </c>
      <c r="B29" s="3" t="s">
        <v>256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0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 x14ac:dyDescent="0.25">
      <c r="A30" s="2" t="s">
        <v>235</v>
      </c>
      <c r="B30" s="3" t="s">
        <v>256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0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 x14ac:dyDescent="0.25">
      <c r="A31" s="2" t="s">
        <v>52</v>
      </c>
      <c r="B31" s="3" t="s">
        <v>53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T32+T35+T43+T37</f>
        <v>1921.5101800000002</v>
      </c>
      <c r="U31" s="4">
        <f>U32+U35+U43+U37</f>
        <v>1921.5101800000002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 x14ac:dyDescent="0.25">
      <c r="A32" s="2" t="s">
        <v>42</v>
      </c>
      <c r="B32" s="3" t="s">
        <v>54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730.78318000000002</v>
      </c>
      <c r="U32" s="4">
        <f>U33+U34</f>
        <v>730.78318000000002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 x14ac:dyDescent="0.25">
      <c r="A33" s="2" t="s">
        <v>44</v>
      </c>
      <c r="B33" s="3" t="s">
        <v>54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420.68912</v>
      </c>
      <c r="U33" s="4">
        <v>420.68912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 x14ac:dyDescent="0.25">
      <c r="A34" s="2" t="s">
        <v>47</v>
      </c>
      <c r="B34" s="3" t="s">
        <v>54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310.09406000000001</v>
      </c>
      <c r="U34" s="4">
        <v>310.09406000000001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71.25" customHeight="1" x14ac:dyDescent="0.25">
      <c r="A35" s="2" t="s">
        <v>298</v>
      </c>
      <c r="B35" s="3" t="s">
        <v>55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980.2</v>
      </c>
      <c r="U35" s="4">
        <f>U36</f>
        <v>980.2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106.5" customHeight="1" x14ac:dyDescent="0.25">
      <c r="A36" s="2" t="s">
        <v>299</v>
      </c>
      <c r="B36" s="3" t="s">
        <v>55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980.2</v>
      </c>
      <c r="U36" s="4">
        <v>980.2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 x14ac:dyDescent="0.25">
      <c r="A37" s="2" t="s">
        <v>65</v>
      </c>
      <c r="B37" s="3" t="s">
        <v>234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210.52699999999999</v>
      </c>
      <c r="U37" s="4">
        <f>U38</f>
        <v>210.52699999999999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 x14ac:dyDescent="0.25">
      <c r="A38" s="2" t="s">
        <v>300</v>
      </c>
      <c r="B38" s="3" t="s">
        <v>234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210.52699999999999</v>
      </c>
      <c r="U38" s="4">
        <v>210.52699999999999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 x14ac:dyDescent="0.25">
      <c r="A39" s="14" t="s">
        <v>257</v>
      </c>
      <c r="B39" s="3" t="s">
        <v>261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4416.2762499999999</v>
      </c>
      <c r="U39" s="4">
        <f>U40</f>
        <v>1483.1595199999999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 x14ac:dyDescent="0.25">
      <c r="A40" s="14" t="s">
        <v>235</v>
      </c>
      <c r="B40" s="3" t="s">
        <v>261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4416.2762499999999</v>
      </c>
      <c r="U40" s="4">
        <v>1483.1595199999999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 x14ac:dyDescent="0.25">
      <c r="A41" s="14" t="s">
        <v>264</v>
      </c>
      <c r="B41" s="3" t="s">
        <v>262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3"/>
      <c r="R41" s="3"/>
      <c r="S41" s="3"/>
      <c r="T41" s="4">
        <f>T42</f>
        <v>20601.074260000001</v>
      </c>
      <c r="U41" s="4">
        <f>U42</f>
        <v>20601.074260000001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 x14ac:dyDescent="0.25">
      <c r="A42" s="14" t="s">
        <v>235</v>
      </c>
      <c r="B42" s="3" t="s">
        <v>262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3">
        <v>240</v>
      </c>
      <c r="R42" s="3" t="s">
        <v>46</v>
      </c>
      <c r="S42" s="3" t="s">
        <v>35</v>
      </c>
      <c r="T42" s="4">
        <v>20601.074260000001</v>
      </c>
      <c r="U42" s="4">
        <v>20601.074260000001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 x14ac:dyDescent="0.25">
      <c r="A43" s="14" t="s">
        <v>65</v>
      </c>
      <c r="B43" s="3" t="s">
        <v>234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f>T44</f>
        <v>0</v>
      </c>
      <c r="U43" s="4">
        <f>U44</f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 x14ac:dyDescent="0.25">
      <c r="A44" s="2" t="s">
        <v>235</v>
      </c>
      <c r="B44" s="3" t="s">
        <v>234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35</v>
      </c>
      <c r="T44" s="4">
        <v>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51.4" customHeight="1" x14ac:dyDescent="0.25">
      <c r="A45" s="2" t="s">
        <v>48</v>
      </c>
      <c r="B45" s="18" t="s">
        <v>49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1"/>
      <c r="R45" s="3"/>
      <c r="S45" s="3"/>
      <c r="T45" s="4">
        <f>T46</f>
        <v>179.72499999999999</v>
      </c>
      <c r="U45" s="4">
        <f>U46</f>
        <v>179.72499999999999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51.4" customHeight="1" x14ac:dyDescent="0.25">
      <c r="A46" s="2" t="s">
        <v>235</v>
      </c>
      <c r="B46" s="18" t="s">
        <v>49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1">
        <v>240</v>
      </c>
      <c r="R46" s="18" t="s">
        <v>46</v>
      </c>
      <c r="S46" s="3" t="s">
        <v>36</v>
      </c>
      <c r="T46" s="4">
        <v>179.72499999999999</v>
      </c>
      <c r="U46" s="4">
        <v>179.72499999999999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34.15" customHeight="1" x14ac:dyDescent="0.25">
      <c r="A47" s="14" t="s">
        <v>56</v>
      </c>
      <c r="B47" s="15" t="s">
        <v>57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/>
      <c r="R47" s="15"/>
      <c r="S47" s="15"/>
      <c r="T47" s="17">
        <f>T48+T51+T54</f>
        <v>2681.5676599999997</v>
      </c>
      <c r="U47" s="17">
        <f>U48+U51+U54</f>
        <v>2681.5676599999997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34.15" customHeight="1" x14ac:dyDescent="0.25">
      <c r="A48" s="14" t="s">
        <v>42</v>
      </c>
      <c r="B48" s="15" t="s">
        <v>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8"/>
      <c r="R48" s="15"/>
      <c r="S48" s="15"/>
      <c r="T48" s="17">
        <f>T49+T50</f>
        <v>2543.5056599999998</v>
      </c>
      <c r="U48" s="17">
        <f>U49+U50</f>
        <v>2543.5056599999998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2482</v>
      </c>
      <c r="AK48" s="6"/>
      <c r="AL48" s="6"/>
      <c r="AM48" s="6"/>
      <c r="AN48" s="6"/>
      <c r="AO48" s="6">
        <v>2482</v>
      </c>
      <c r="AP48" s="7"/>
      <c r="AQ48" s="6"/>
      <c r="AR48" s="6"/>
      <c r="AS48" s="8"/>
    </row>
    <row r="49" spans="1:45" ht="51.4" customHeight="1" x14ac:dyDescent="0.25">
      <c r="A49" s="14" t="s">
        <v>44</v>
      </c>
      <c r="B49" s="15" t="s">
        <v>58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38" t="s">
        <v>45</v>
      </c>
      <c r="R49" s="15" t="s">
        <v>59</v>
      </c>
      <c r="S49" s="15" t="s">
        <v>35</v>
      </c>
      <c r="T49" s="17">
        <v>2063.40166</v>
      </c>
      <c r="U49" s="17">
        <v>2063.40166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>
        <v>2482</v>
      </c>
      <c r="AK49" s="6"/>
      <c r="AL49" s="6"/>
      <c r="AM49" s="6"/>
      <c r="AN49" s="6"/>
      <c r="AO49" s="6">
        <v>2482</v>
      </c>
      <c r="AP49" s="7"/>
      <c r="AQ49" s="6"/>
      <c r="AR49" s="6"/>
      <c r="AS49" s="8"/>
    </row>
    <row r="50" spans="1:45" ht="51.4" customHeight="1" x14ac:dyDescent="0.25">
      <c r="A50" s="2" t="s">
        <v>47</v>
      </c>
      <c r="B50" s="3" t="s">
        <v>58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59</v>
      </c>
      <c r="S50" s="3" t="s">
        <v>35</v>
      </c>
      <c r="T50" s="4">
        <v>480.10399999999998</v>
      </c>
      <c r="U50" s="4">
        <v>480.10399999999998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 x14ac:dyDescent="0.25">
      <c r="A51" s="2" t="s">
        <v>60</v>
      </c>
      <c r="B51" s="3" t="s">
        <v>61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138.06200000000001</v>
      </c>
      <c r="U51" s="4">
        <f>U52</f>
        <v>138.06200000000001</v>
      </c>
      <c r="V51" s="4"/>
      <c r="W51" s="4"/>
      <c r="X51" s="4"/>
      <c r="Y51" s="4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51.4" customHeight="1" x14ac:dyDescent="0.25">
      <c r="A52" s="2" t="s">
        <v>62</v>
      </c>
      <c r="B52" s="3" t="s">
        <v>61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34</v>
      </c>
      <c r="R52" s="3" t="s">
        <v>59</v>
      </c>
      <c r="S52" s="3" t="s">
        <v>35</v>
      </c>
      <c r="T52" s="4">
        <v>138.06200000000001</v>
      </c>
      <c r="U52" s="4">
        <v>138.06200000000001</v>
      </c>
      <c r="V52" s="4"/>
      <c r="W52" s="4"/>
      <c r="X52" s="4"/>
      <c r="Y52" s="4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34.15" customHeight="1" x14ac:dyDescent="0.25">
      <c r="A53" s="2" t="s">
        <v>63</v>
      </c>
      <c r="B53" s="3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3"/>
      <c r="S53" s="3"/>
      <c r="T53" s="4">
        <f>T54</f>
        <v>0</v>
      </c>
      <c r="U53" s="4">
        <f>U54</f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34.15" customHeight="1" x14ac:dyDescent="0.25">
      <c r="A54" s="2" t="s">
        <v>65</v>
      </c>
      <c r="B54" s="3" t="s">
        <v>66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</f>
        <v>0</v>
      </c>
      <c r="U54" s="4">
        <f>U55</f>
        <v>0</v>
      </c>
      <c r="V54" s="4"/>
      <c r="W54" s="4">
        <v>457.2</v>
      </c>
      <c r="X54" s="4"/>
      <c r="Y54" s="4">
        <v>24.1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45" ht="51.4" customHeight="1" x14ac:dyDescent="0.25">
      <c r="A55" s="2" t="s">
        <v>67</v>
      </c>
      <c r="B55" s="3" t="s">
        <v>66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 t="s">
        <v>34</v>
      </c>
      <c r="R55" s="3" t="s">
        <v>59</v>
      </c>
      <c r="S55" s="3" t="s">
        <v>35</v>
      </c>
      <c r="T55" s="4">
        <v>0</v>
      </c>
      <c r="U55" s="4">
        <v>0</v>
      </c>
      <c r="V55" s="4"/>
      <c r="W55" s="4">
        <v>457.2</v>
      </c>
      <c r="X55" s="4"/>
      <c r="Y55" s="4">
        <v>24.1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51.4" customHeight="1" x14ac:dyDescent="0.25">
      <c r="A56" s="2" t="s">
        <v>228</v>
      </c>
      <c r="B56" s="3" t="s">
        <v>68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T57+T66+T61</f>
        <v>12950.37</v>
      </c>
      <c r="U56" s="4">
        <f>U57+U66+U61</f>
        <v>12950.3667</v>
      </c>
      <c r="V56" s="4"/>
      <c r="W56" s="4">
        <v>50000</v>
      </c>
      <c r="X56" s="4"/>
      <c r="Y56" s="4">
        <v>3470.3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45" ht="34.15" customHeight="1" x14ac:dyDescent="0.25">
      <c r="A57" s="2" t="s">
        <v>301</v>
      </c>
      <c r="B57" s="3" t="s">
        <v>265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T58</f>
        <v>9922.2800000000007</v>
      </c>
      <c r="U57" s="4">
        <f t="shared" ref="U57:U58" si="1">U58</f>
        <v>9922.2761200000004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 x14ac:dyDescent="0.25">
      <c r="A58" s="2" t="s">
        <v>302</v>
      </c>
      <c r="B58" s="3" t="s">
        <v>266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/>
      <c r="R58" s="3"/>
      <c r="S58" s="3"/>
      <c r="T58" s="4">
        <f>T59</f>
        <v>9922.2800000000007</v>
      </c>
      <c r="U58" s="4">
        <f t="shared" si="1"/>
        <v>9922.2761200000004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 x14ac:dyDescent="0.25">
      <c r="A59" s="2" t="s">
        <v>69</v>
      </c>
      <c r="B59" s="3" t="s">
        <v>267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"/>
      <c r="R59" s="3"/>
      <c r="S59" s="3"/>
      <c r="T59" s="4">
        <f>T60</f>
        <v>9922.2800000000007</v>
      </c>
      <c r="U59" s="4">
        <f>U60</f>
        <v>9922.2761200000004</v>
      </c>
      <c r="V59" s="4"/>
      <c r="W59" s="4">
        <v>10000</v>
      </c>
      <c r="X59" s="4"/>
      <c r="Y59" s="4">
        <v>1365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 x14ac:dyDescent="0.25">
      <c r="A60" s="2" t="s">
        <v>268</v>
      </c>
      <c r="B60" s="3" t="s">
        <v>267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">
        <v>240</v>
      </c>
      <c r="R60" s="3" t="s">
        <v>70</v>
      </c>
      <c r="S60" s="3" t="s">
        <v>71</v>
      </c>
      <c r="T60" s="4">
        <v>9922.2800000000007</v>
      </c>
      <c r="U60" s="4">
        <v>9922.2761200000004</v>
      </c>
      <c r="V60" s="4"/>
      <c r="W60" s="4">
        <v>10000</v>
      </c>
      <c r="X60" s="4"/>
      <c r="Y60" s="4">
        <v>1365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 x14ac:dyDescent="0.25">
      <c r="A61" s="2" t="s">
        <v>271</v>
      </c>
      <c r="B61" s="3" t="s">
        <v>269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/>
      <c r="R61" s="3"/>
      <c r="S61" s="3"/>
      <c r="T61" s="4">
        <f>T62+T64</f>
        <v>3028.09</v>
      </c>
      <c r="U61" s="4">
        <f>U62+U64</f>
        <v>3028.09058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 x14ac:dyDescent="0.25">
      <c r="A62" s="2" t="s">
        <v>222</v>
      </c>
      <c r="B62" s="3" t="s">
        <v>270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3"/>
      <c r="R62" s="3"/>
      <c r="S62" s="3"/>
      <c r="T62" s="4">
        <f>T63</f>
        <v>200</v>
      </c>
      <c r="U62" s="4">
        <f>U63</f>
        <v>200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45" ht="34.15" customHeight="1" x14ac:dyDescent="0.25">
      <c r="A63" s="2" t="s">
        <v>235</v>
      </c>
      <c r="B63" s="3" t="s">
        <v>270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3">
        <v>240</v>
      </c>
      <c r="R63" s="18" t="s">
        <v>70</v>
      </c>
      <c r="S63" s="3" t="s">
        <v>71</v>
      </c>
      <c r="T63" s="4">
        <v>200</v>
      </c>
      <c r="U63" s="4">
        <v>200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45" ht="34.15" customHeight="1" x14ac:dyDescent="0.25">
      <c r="A64" s="2" t="s">
        <v>263</v>
      </c>
      <c r="B64" s="3" t="s">
        <v>272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3"/>
      <c r="R64" s="3"/>
      <c r="S64" s="3"/>
      <c r="T64" s="4">
        <f>T65</f>
        <v>2828.09</v>
      </c>
      <c r="U64" s="4">
        <f>U65</f>
        <v>2828.09058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34.15" customHeight="1" x14ac:dyDescent="0.25">
      <c r="A65" s="2" t="s">
        <v>235</v>
      </c>
      <c r="B65" s="3" t="s">
        <v>272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3">
        <v>240</v>
      </c>
      <c r="R65" s="18" t="s">
        <v>70</v>
      </c>
      <c r="S65" s="3" t="s">
        <v>71</v>
      </c>
      <c r="T65" s="4">
        <v>2828.09</v>
      </c>
      <c r="U65" s="4">
        <v>2828.09058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34.15" customHeight="1" x14ac:dyDescent="0.25">
      <c r="A66" s="2" t="s">
        <v>87</v>
      </c>
      <c r="B66" s="18" t="s">
        <v>237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0</v>
      </c>
      <c r="U66" s="4">
        <v>0</v>
      </c>
      <c r="V66" s="4"/>
      <c r="W66" s="4">
        <v>40000</v>
      </c>
      <c r="X66" s="4"/>
      <c r="Y66" s="4">
        <v>2105.3000000000002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>
        <v>7399.8</v>
      </c>
      <c r="AK66" s="6"/>
      <c r="AL66" s="6">
        <v>7103.9</v>
      </c>
      <c r="AM66" s="6"/>
      <c r="AN66" s="6">
        <v>284.60000000000002</v>
      </c>
      <c r="AO66" s="6"/>
      <c r="AP66" s="7"/>
      <c r="AQ66" s="6"/>
      <c r="AR66" s="6"/>
      <c r="AS66" s="8"/>
    </row>
    <row r="67" spans="1:50" ht="42" customHeight="1" x14ac:dyDescent="0.25">
      <c r="A67" s="2" t="s">
        <v>239</v>
      </c>
      <c r="B67" s="18" t="s">
        <v>238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+T68</f>
        <v>0</v>
      </c>
      <c r="U67" s="4">
        <v>0</v>
      </c>
      <c r="V67" s="4"/>
      <c r="W67" s="4">
        <v>40000</v>
      </c>
      <c r="X67" s="4"/>
      <c r="Y67" s="4">
        <v>2105.3000000000002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>
        <v>7399.8</v>
      </c>
      <c r="AK67" s="6"/>
      <c r="AL67" s="6">
        <v>7103.9</v>
      </c>
      <c r="AM67" s="6"/>
      <c r="AN67" s="6">
        <v>284.60000000000002</v>
      </c>
      <c r="AO67" s="6"/>
      <c r="AP67" s="7"/>
      <c r="AQ67" s="6"/>
      <c r="AR67" s="6"/>
      <c r="AS67" s="8"/>
    </row>
    <row r="68" spans="1:50" ht="25.5" customHeight="1" x14ac:dyDescent="0.25">
      <c r="A68" s="2" t="s">
        <v>222</v>
      </c>
      <c r="B68" s="18" t="s">
        <v>236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9"/>
      <c r="R68" s="3"/>
      <c r="S68" s="3"/>
      <c r="T68" s="4">
        <f>T69</f>
        <v>0</v>
      </c>
      <c r="U68" s="4"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34.5" customHeight="1" x14ac:dyDescent="0.25">
      <c r="A69" s="2" t="s">
        <v>235</v>
      </c>
      <c r="B69" s="18" t="s">
        <v>236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9">
        <v>240</v>
      </c>
      <c r="R69" s="18" t="s">
        <v>70</v>
      </c>
      <c r="S69" s="18" t="s">
        <v>71</v>
      </c>
      <c r="T69" s="4">
        <v>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63" customHeight="1" x14ac:dyDescent="0.25">
      <c r="A70" s="14" t="s">
        <v>73</v>
      </c>
      <c r="B70" s="15" t="s">
        <v>74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6"/>
      <c r="R70" s="15"/>
      <c r="S70" s="15"/>
      <c r="T70" s="17">
        <f>T71+T90</f>
        <v>5520.8736799999997</v>
      </c>
      <c r="U70" s="17">
        <f>U71+U90</f>
        <v>4809.3479399999997</v>
      </c>
      <c r="V70" s="4"/>
      <c r="W70" s="4">
        <v>12895</v>
      </c>
      <c r="X70" s="4"/>
      <c r="Y70" s="4">
        <v>385.2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50" ht="34.15" customHeight="1" x14ac:dyDescent="0.25">
      <c r="A71" s="2" t="s">
        <v>27</v>
      </c>
      <c r="B71" s="3" t="s">
        <v>75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T75+T79+T84+T72</f>
        <v>1738.3242399999999</v>
      </c>
      <c r="U71" s="4">
        <f>U75+U79+U84+U72</f>
        <v>1738.32619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 x14ac:dyDescent="0.25">
      <c r="A72" s="2" t="s">
        <v>78</v>
      </c>
      <c r="B72" s="3" t="s">
        <v>76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3"/>
      <c r="R72" s="3"/>
      <c r="S72" s="3"/>
      <c r="T72" s="4">
        <f>T73</f>
        <v>319.25</v>
      </c>
      <c r="U72" s="4">
        <f>U73</f>
        <v>319.25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34.15" customHeight="1" x14ac:dyDescent="0.25">
      <c r="A73" s="2" t="s">
        <v>80</v>
      </c>
      <c r="B73" s="3" t="s">
        <v>296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3"/>
      <c r="R73" s="3"/>
      <c r="S73" s="3"/>
      <c r="T73" s="4">
        <f>T74</f>
        <v>319.25</v>
      </c>
      <c r="U73" s="4">
        <f>U74</f>
        <v>319.25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1.25" customHeight="1" x14ac:dyDescent="0.25">
      <c r="A74" s="2" t="s">
        <v>295</v>
      </c>
      <c r="B74" s="3" t="s">
        <v>296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3">
        <v>240</v>
      </c>
      <c r="R74" s="3"/>
      <c r="S74" s="3"/>
      <c r="T74" s="4">
        <v>319.25</v>
      </c>
      <c r="U74" s="4">
        <v>319.25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51" customHeight="1" x14ac:dyDescent="0.25">
      <c r="A75" s="2" t="s">
        <v>83</v>
      </c>
      <c r="B75" s="3" t="s">
        <v>79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"/>
      <c r="R75" s="3"/>
      <c r="S75" s="3"/>
      <c r="T75" s="4">
        <f>T76</f>
        <v>521.53486999999996</v>
      </c>
      <c r="U75" s="4">
        <f>U76</f>
        <v>521.53682000000003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15.75" x14ac:dyDescent="0.25">
      <c r="A76" s="2" t="s">
        <v>222</v>
      </c>
      <c r="B76" s="3" t="s">
        <v>294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T77+T78</f>
        <v>521.53486999999996</v>
      </c>
      <c r="U76" s="4">
        <f>U77+U78</f>
        <v>521.53682000000003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47.25" x14ac:dyDescent="0.25">
      <c r="A77" s="2" t="s">
        <v>223</v>
      </c>
      <c r="B77" s="3" t="s">
        <v>294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 t="s">
        <v>34</v>
      </c>
      <c r="R77" s="3" t="s">
        <v>70</v>
      </c>
      <c r="S77" s="3" t="s">
        <v>77</v>
      </c>
      <c r="T77" s="4">
        <v>292.12</v>
      </c>
      <c r="U77" s="4">
        <v>292.12195000000003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  <c r="AX77" t="s">
        <v>224</v>
      </c>
    </row>
    <row r="78" spans="1:50" ht="31.5" x14ac:dyDescent="0.25">
      <c r="A78" s="14" t="s">
        <v>291</v>
      </c>
      <c r="B78" s="15" t="s">
        <v>294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8">
        <v>410</v>
      </c>
      <c r="R78" s="15" t="s">
        <v>70</v>
      </c>
      <c r="S78" s="15" t="s">
        <v>77</v>
      </c>
      <c r="T78" s="17">
        <v>229.41487000000001</v>
      </c>
      <c r="U78" s="17">
        <v>229.41487000000001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 x14ac:dyDescent="0.25">
      <c r="A79" s="14" t="s">
        <v>78</v>
      </c>
      <c r="B79" s="15" t="s">
        <v>79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8"/>
      <c r="R79" s="15"/>
      <c r="S79" s="15"/>
      <c r="T79" s="17">
        <f>T80+T82</f>
        <v>0</v>
      </c>
      <c r="U79" s="17">
        <f>U80+U82</f>
        <v>0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34.15" customHeight="1" x14ac:dyDescent="0.25">
      <c r="A80" s="2" t="s">
        <v>80</v>
      </c>
      <c r="B80" s="3" t="s">
        <v>81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T81</f>
        <v>0</v>
      </c>
      <c r="U80" s="4">
        <v>0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68.45" customHeight="1" x14ac:dyDescent="0.25">
      <c r="A81" s="2" t="s">
        <v>82</v>
      </c>
      <c r="B81" s="3" t="s">
        <v>81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 t="s">
        <v>34</v>
      </c>
      <c r="R81" s="3" t="s">
        <v>70</v>
      </c>
      <c r="S81" s="3" t="s">
        <v>77</v>
      </c>
      <c r="T81" s="4">
        <v>0</v>
      </c>
      <c r="U81" s="4">
        <v>0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44.25" customHeight="1" x14ac:dyDescent="0.25">
      <c r="A82" s="2" t="s">
        <v>229</v>
      </c>
      <c r="B82" s="3" t="s">
        <v>230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0"/>
      <c r="R82" s="3"/>
      <c r="S82" s="3"/>
      <c r="T82" s="4">
        <v>0</v>
      </c>
      <c r="U82" s="4">
        <f>U83</f>
        <v>0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68.45" customHeight="1" x14ac:dyDescent="0.25">
      <c r="A83" s="2" t="s">
        <v>231</v>
      </c>
      <c r="B83" s="3" t="s">
        <v>230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0">
        <v>240</v>
      </c>
      <c r="R83" s="3" t="s">
        <v>70</v>
      </c>
      <c r="S83" s="3" t="s">
        <v>77</v>
      </c>
      <c r="T83" s="4">
        <v>0</v>
      </c>
      <c r="U83" s="4">
        <v>0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68.45" customHeight="1" x14ac:dyDescent="0.25">
      <c r="A84" s="2" t="s">
        <v>83</v>
      </c>
      <c r="B84" s="3" t="s">
        <v>79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T87+T85</f>
        <v>897.53936999999996</v>
      </c>
      <c r="U84" s="4">
        <f>U87+U85</f>
        <v>897.53936999999996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3.75" customHeight="1" x14ac:dyDescent="0.25">
      <c r="A85" s="2" t="s">
        <v>222</v>
      </c>
      <c r="B85" s="3" t="s">
        <v>294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3"/>
      <c r="R85" s="3"/>
      <c r="S85" s="3"/>
      <c r="T85" s="4">
        <f>T86</f>
        <v>0</v>
      </c>
      <c r="U85" s="4">
        <v>0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54" customHeight="1" x14ac:dyDescent="0.25">
      <c r="A86" s="2" t="s">
        <v>235</v>
      </c>
      <c r="B86" s="3" t="s">
        <v>294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3">
        <v>240</v>
      </c>
      <c r="R86" s="3" t="s">
        <v>70</v>
      </c>
      <c r="S86" s="3" t="s">
        <v>77</v>
      </c>
      <c r="T86" s="4">
        <v>0</v>
      </c>
      <c r="U86" s="4">
        <v>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 x14ac:dyDescent="0.25">
      <c r="A87" s="2" t="s">
        <v>84</v>
      </c>
      <c r="B87" s="3" t="s">
        <v>303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3"/>
      <c r="R87" s="3"/>
      <c r="S87" s="3"/>
      <c r="T87" s="4">
        <f>T88</f>
        <v>897.53936999999996</v>
      </c>
      <c r="U87" s="4">
        <f>U88</f>
        <v>897.53936999999996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68.45" customHeight="1" x14ac:dyDescent="0.25">
      <c r="A88" s="2" t="s">
        <v>85</v>
      </c>
      <c r="B88" s="3" t="s">
        <v>303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 t="s">
        <v>86</v>
      </c>
      <c r="R88" s="3" t="s">
        <v>70</v>
      </c>
      <c r="S88" s="3" t="s">
        <v>77</v>
      </c>
      <c r="T88" s="4">
        <v>897.53936999999996</v>
      </c>
      <c r="U88" s="4">
        <v>897.53936999999996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68.45" customHeight="1" x14ac:dyDescent="0.25">
      <c r="A89" s="2" t="s">
        <v>290</v>
      </c>
      <c r="B89" s="3" t="s">
        <v>289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3"/>
      <c r="R89" s="3"/>
      <c r="S89" s="3"/>
      <c r="T89" s="4">
        <f>T90</f>
        <v>3782.5494399999998</v>
      </c>
      <c r="U89" s="4">
        <f>U90</f>
        <v>3071.0217499999999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49.5" customHeight="1" x14ac:dyDescent="0.25">
      <c r="A90" s="14" t="s">
        <v>288</v>
      </c>
      <c r="B90" s="15" t="s">
        <v>286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8"/>
      <c r="R90" s="15"/>
      <c r="S90" s="15"/>
      <c r="T90" s="17">
        <f>T91</f>
        <v>3782.5494399999998</v>
      </c>
      <c r="U90" s="17">
        <f>U91</f>
        <v>3071.0217499999999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52.5" customHeight="1" x14ac:dyDescent="0.25">
      <c r="A91" s="14" t="s">
        <v>235</v>
      </c>
      <c r="B91" s="15" t="s">
        <v>286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8">
        <v>240</v>
      </c>
      <c r="R91" s="15" t="s">
        <v>70</v>
      </c>
      <c r="S91" s="15" t="s">
        <v>77</v>
      </c>
      <c r="T91" s="17">
        <v>3782.5494399999998</v>
      </c>
      <c r="U91" s="17">
        <v>3071.0217499999999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 x14ac:dyDescent="0.25">
      <c r="A92" s="14" t="s">
        <v>88</v>
      </c>
      <c r="B92" s="1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35"/>
      <c r="R92" s="15"/>
      <c r="S92" s="15"/>
      <c r="T92" s="17">
        <f>T93+T109</f>
        <v>15007.244990000001</v>
      </c>
      <c r="U92" s="17">
        <f>U93+U109</f>
        <v>14781.34283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34.15" customHeight="1" x14ac:dyDescent="0.25">
      <c r="A93" s="2" t="s">
        <v>27</v>
      </c>
      <c r="B93" s="3" t="s">
        <v>90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"/>
      <c r="R93" s="3"/>
      <c r="S93" s="3"/>
      <c r="T93" s="4">
        <f>T94+T106</f>
        <v>14283.000830000001</v>
      </c>
      <c r="U93" s="4">
        <f>U94+U106</f>
        <v>14057.098669999999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 x14ac:dyDescent="0.25">
      <c r="A94" s="2" t="s">
        <v>91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"/>
      <c r="R94" s="3"/>
      <c r="S94" s="3"/>
      <c r="T94" s="4">
        <f>T95+T98+T100+T102+T104</f>
        <v>14283.000830000001</v>
      </c>
      <c r="U94" s="4">
        <f>U95+U98+U100+U102+U104</f>
        <v>14057.098669999999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34.15" customHeight="1" x14ac:dyDescent="0.25">
      <c r="A95" s="2" t="s">
        <v>93</v>
      </c>
      <c r="B95" s="3" t="s">
        <v>94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T96+T97</f>
        <v>3541.7699499999999</v>
      </c>
      <c r="U95" s="4">
        <f>U96+U97</f>
        <v>3541.7699499999999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34.15" customHeight="1" x14ac:dyDescent="0.25">
      <c r="A96" s="2" t="s">
        <v>95</v>
      </c>
      <c r="B96" s="3" t="s">
        <v>94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 t="s">
        <v>34</v>
      </c>
      <c r="R96" s="3" t="s">
        <v>70</v>
      </c>
      <c r="S96" s="3" t="s">
        <v>71</v>
      </c>
      <c r="T96" s="4">
        <v>3160.2111599999998</v>
      </c>
      <c r="U96" s="4">
        <v>3160.2111599999998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7" ht="34.15" customHeight="1" x14ac:dyDescent="0.25">
      <c r="A97" s="2" t="s">
        <v>279</v>
      </c>
      <c r="B97" s="3" t="s">
        <v>94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3">
        <v>830</v>
      </c>
      <c r="R97" s="3" t="s">
        <v>70</v>
      </c>
      <c r="S97" s="3" t="s">
        <v>71</v>
      </c>
      <c r="T97" s="4">
        <v>381.55878999999999</v>
      </c>
      <c r="U97" s="4">
        <v>381.55878999999999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7" ht="34.15" customHeight="1" x14ac:dyDescent="0.25">
      <c r="A98" s="2" t="s">
        <v>96</v>
      </c>
      <c r="B98" s="3" t="s">
        <v>97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T99</f>
        <v>442.31344000000001</v>
      </c>
      <c r="U98" s="4">
        <f>U99</f>
        <v>442.31344000000001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  <c r="AU98" s="13"/>
    </row>
    <row r="99" spans="1:47" ht="34.15" customHeight="1" x14ac:dyDescent="0.25">
      <c r="A99" s="2" t="s">
        <v>98</v>
      </c>
      <c r="B99" s="3" t="s">
        <v>97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 t="s">
        <v>34</v>
      </c>
      <c r="R99" s="3" t="s">
        <v>70</v>
      </c>
      <c r="S99" s="3" t="s">
        <v>71</v>
      </c>
      <c r="T99" s="4">
        <v>442.31344000000001</v>
      </c>
      <c r="U99" s="4">
        <v>442.31344000000001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7" ht="34.15" customHeight="1" x14ac:dyDescent="0.25">
      <c r="A100" s="2" t="s">
        <v>99</v>
      </c>
      <c r="B100" s="3" t="s">
        <v>100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"/>
      <c r="R100" s="3"/>
      <c r="S100" s="3"/>
      <c r="T100" s="4">
        <f>T101</f>
        <v>4480.9174400000002</v>
      </c>
      <c r="U100" s="4">
        <f>U101</f>
        <v>4255.0152799999996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7" ht="51.4" customHeight="1" x14ac:dyDescent="0.25">
      <c r="A101" s="2" t="s">
        <v>101</v>
      </c>
      <c r="B101" s="3" t="s">
        <v>100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 t="s">
        <v>34</v>
      </c>
      <c r="R101" s="3" t="s">
        <v>70</v>
      </c>
      <c r="S101" s="3" t="s">
        <v>71</v>
      </c>
      <c r="T101" s="4">
        <v>4480.9174400000002</v>
      </c>
      <c r="U101" s="4">
        <v>4255.0152799999996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7" ht="34.15" customHeight="1" x14ac:dyDescent="0.25">
      <c r="A102" s="2" t="s">
        <v>102</v>
      </c>
      <c r="B102" s="3" t="s">
        <v>103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</f>
        <v>28</v>
      </c>
      <c r="U102" s="4">
        <f>U103</f>
        <v>28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7" ht="51.4" customHeight="1" x14ac:dyDescent="0.25">
      <c r="A103" s="2" t="s">
        <v>104</v>
      </c>
      <c r="B103" s="3" t="s">
        <v>103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 t="s">
        <v>34</v>
      </c>
      <c r="R103" s="3" t="s">
        <v>70</v>
      </c>
      <c r="S103" s="3" t="s">
        <v>71</v>
      </c>
      <c r="T103" s="4">
        <v>28</v>
      </c>
      <c r="U103" s="4">
        <v>28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7" ht="51.4" customHeight="1" x14ac:dyDescent="0.25">
      <c r="A104" s="14" t="s">
        <v>65</v>
      </c>
      <c r="B104" s="15" t="s">
        <v>240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6"/>
      <c r="R104" s="15"/>
      <c r="S104" s="15"/>
      <c r="T104" s="17">
        <f>T105</f>
        <v>5790</v>
      </c>
      <c r="U104" s="17">
        <f>U105</f>
        <v>5790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7" ht="51.4" customHeight="1" x14ac:dyDescent="0.25">
      <c r="A105" s="14" t="s">
        <v>235</v>
      </c>
      <c r="B105" s="15" t="s">
        <v>240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6">
        <v>240</v>
      </c>
      <c r="R105" s="15" t="s">
        <v>70</v>
      </c>
      <c r="S105" s="15" t="s">
        <v>71</v>
      </c>
      <c r="T105" s="17">
        <v>5790</v>
      </c>
      <c r="U105" s="17">
        <v>5790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7" ht="51.4" customHeight="1" x14ac:dyDescent="0.25">
      <c r="A106" s="14" t="s">
        <v>243</v>
      </c>
      <c r="B106" s="15" t="s">
        <v>242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6"/>
      <c r="R106" s="15"/>
      <c r="S106" s="15"/>
      <c r="T106" s="17">
        <f>T107</f>
        <v>0</v>
      </c>
      <c r="U106" s="17">
        <f>U107</f>
        <v>0</v>
      </c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/>
      <c r="AK106" s="6"/>
      <c r="AL106" s="6"/>
      <c r="AM106" s="6"/>
      <c r="AN106" s="6"/>
      <c r="AO106" s="6"/>
      <c r="AP106" s="7"/>
      <c r="AQ106" s="6"/>
      <c r="AR106" s="6"/>
      <c r="AS106" s="8"/>
    </row>
    <row r="107" spans="1:47" ht="51.4" customHeight="1" x14ac:dyDescent="0.25">
      <c r="A107" s="14" t="s">
        <v>222</v>
      </c>
      <c r="B107" s="15" t="s">
        <v>241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6"/>
      <c r="R107" s="15"/>
      <c r="S107" s="15"/>
      <c r="T107" s="17">
        <v>0</v>
      </c>
      <c r="U107" s="17">
        <v>0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7" ht="51.4" customHeight="1" x14ac:dyDescent="0.25">
      <c r="A108" s="14" t="s">
        <v>235</v>
      </c>
      <c r="B108" s="15" t="s">
        <v>241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6">
        <v>240</v>
      </c>
      <c r="R108" s="15" t="s">
        <v>70</v>
      </c>
      <c r="S108" s="15" t="s">
        <v>71</v>
      </c>
      <c r="T108" s="17">
        <v>0</v>
      </c>
      <c r="U108" s="17">
        <v>0</v>
      </c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/>
      <c r="AK108" s="6"/>
      <c r="AL108" s="6"/>
      <c r="AM108" s="6"/>
      <c r="AN108" s="6"/>
      <c r="AO108" s="6"/>
      <c r="AP108" s="7"/>
      <c r="AQ108" s="6"/>
      <c r="AR108" s="6"/>
      <c r="AS108" s="8"/>
    </row>
    <row r="109" spans="1:47" ht="34.15" customHeight="1" x14ac:dyDescent="0.25">
      <c r="A109" s="2" t="s">
        <v>304</v>
      </c>
      <c r="B109" s="3" t="s">
        <v>273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/>
      <c r="R109" s="3"/>
      <c r="S109" s="3"/>
      <c r="T109" s="4">
        <f>T113+T110</f>
        <v>724.24415999999997</v>
      </c>
      <c r="U109" s="4">
        <f>U113+U110</f>
        <v>724.24415999999997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7"/>
      <c r="AQ109" s="6"/>
      <c r="AR109" s="6"/>
      <c r="AS109" s="8"/>
    </row>
    <row r="110" spans="1:47" ht="34.15" customHeight="1" x14ac:dyDescent="0.25">
      <c r="A110" s="14" t="s">
        <v>292</v>
      </c>
      <c r="B110" s="15" t="s">
        <v>289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8"/>
      <c r="R110" s="15"/>
      <c r="S110" s="15"/>
      <c r="T110" s="17">
        <f>T111</f>
        <v>553.29462000000001</v>
      </c>
      <c r="U110" s="17">
        <f>U111</f>
        <v>553.29462000000001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/>
      <c r="AK110" s="6"/>
      <c r="AL110" s="6"/>
      <c r="AM110" s="6"/>
      <c r="AN110" s="6"/>
      <c r="AO110" s="6"/>
      <c r="AP110" s="7"/>
      <c r="AQ110" s="6"/>
      <c r="AR110" s="6"/>
      <c r="AS110" s="8"/>
    </row>
    <row r="111" spans="1:47" ht="34.15" customHeight="1" x14ac:dyDescent="0.25">
      <c r="A111" s="14" t="s">
        <v>244</v>
      </c>
      <c r="B111" s="15" t="s">
        <v>287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8"/>
      <c r="R111" s="15"/>
      <c r="S111" s="15"/>
      <c r="T111" s="17">
        <f>T112</f>
        <v>553.29462000000001</v>
      </c>
      <c r="U111" s="17">
        <f>U112</f>
        <v>553.29462000000001</v>
      </c>
      <c r="V111" s="4"/>
      <c r="W111" s="4"/>
      <c r="X111" s="4"/>
      <c r="Y111" s="4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/>
      <c r="AK111" s="6"/>
      <c r="AL111" s="6"/>
      <c r="AM111" s="6"/>
      <c r="AN111" s="6"/>
      <c r="AO111" s="6"/>
      <c r="AP111" s="7"/>
      <c r="AQ111" s="6"/>
      <c r="AR111" s="6"/>
      <c r="AS111" s="8"/>
    </row>
    <row r="112" spans="1:47" ht="34.15" customHeight="1" x14ac:dyDescent="0.25">
      <c r="A112" s="14" t="s">
        <v>235</v>
      </c>
      <c r="B112" s="15" t="s">
        <v>287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8">
        <v>240</v>
      </c>
      <c r="R112" s="15" t="s">
        <v>70</v>
      </c>
      <c r="S112" s="15" t="s">
        <v>77</v>
      </c>
      <c r="T112" s="17">
        <v>553.29462000000001</v>
      </c>
      <c r="U112" s="17">
        <v>553.29462000000001</v>
      </c>
      <c r="V112" s="4"/>
      <c r="W112" s="4"/>
      <c r="X112" s="4"/>
      <c r="Y112" s="4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  <c r="AK112" s="6"/>
      <c r="AL112" s="6"/>
      <c r="AM112" s="6"/>
      <c r="AN112" s="6"/>
      <c r="AO112" s="6"/>
      <c r="AP112" s="7"/>
      <c r="AQ112" s="6"/>
      <c r="AR112" s="6"/>
      <c r="AS112" s="8"/>
    </row>
    <row r="113" spans="1:45" ht="34.15" customHeight="1" x14ac:dyDescent="0.25">
      <c r="A113" s="2" t="s">
        <v>305</v>
      </c>
      <c r="B113" s="3" t="s">
        <v>274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4">
        <f>T114+T116</f>
        <v>170.94954000000001</v>
      </c>
      <c r="U113" s="4">
        <f>U114+U116</f>
        <v>170.94954000000001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34.15" customHeight="1" x14ac:dyDescent="0.25">
      <c r="A114" s="2" t="s">
        <v>105</v>
      </c>
      <c r="B114" s="3" t="s">
        <v>275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</f>
        <v>115.97524</v>
      </c>
      <c r="U114" s="4">
        <f>U115</f>
        <v>115.97524</v>
      </c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/>
      <c r="AK114" s="6"/>
      <c r="AL114" s="6"/>
      <c r="AM114" s="6"/>
      <c r="AN114" s="6"/>
      <c r="AO114" s="6"/>
      <c r="AP114" s="7"/>
      <c r="AQ114" s="6"/>
      <c r="AR114" s="6"/>
      <c r="AS114" s="8"/>
    </row>
    <row r="115" spans="1:45" ht="51.4" customHeight="1" x14ac:dyDescent="0.25">
      <c r="A115" s="2" t="s">
        <v>106</v>
      </c>
      <c r="B115" s="3" t="s">
        <v>275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 t="s">
        <v>34</v>
      </c>
      <c r="R115" s="3" t="s">
        <v>70</v>
      </c>
      <c r="S115" s="3" t="s">
        <v>71</v>
      </c>
      <c r="T115" s="4">
        <v>115.97524</v>
      </c>
      <c r="U115" s="4">
        <v>115.97524</v>
      </c>
      <c r="V115" s="4"/>
      <c r="W115" s="4"/>
      <c r="X115" s="4"/>
      <c r="Y115" s="4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/>
      <c r="AK115" s="6"/>
      <c r="AL115" s="6"/>
      <c r="AM115" s="6"/>
      <c r="AN115" s="6"/>
      <c r="AO115" s="6"/>
      <c r="AP115" s="7"/>
      <c r="AQ115" s="6"/>
      <c r="AR115" s="6"/>
      <c r="AS115" s="8"/>
    </row>
    <row r="116" spans="1:45" ht="51.4" customHeight="1" x14ac:dyDescent="0.25">
      <c r="A116" s="2" t="s">
        <v>107</v>
      </c>
      <c r="B116" s="3" t="s">
        <v>276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54.974299999999999</v>
      </c>
      <c r="U116" s="4">
        <f>U117</f>
        <v>54.974299999999999</v>
      </c>
      <c r="V116" s="4"/>
      <c r="W116" s="4"/>
      <c r="X116" s="4"/>
      <c r="Y116" s="4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/>
      <c r="AK116" s="6"/>
      <c r="AL116" s="6"/>
      <c r="AM116" s="6"/>
      <c r="AN116" s="6"/>
      <c r="AO116" s="6"/>
      <c r="AP116" s="7"/>
      <c r="AQ116" s="6"/>
      <c r="AR116" s="6"/>
      <c r="AS116" s="8"/>
    </row>
    <row r="117" spans="1:45" ht="68.45" customHeight="1" x14ac:dyDescent="0.25">
      <c r="A117" s="2" t="s">
        <v>108</v>
      </c>
      <c r="B117" s="3" t="s">
        <v>276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 t="s">
        <v>34</v>
      </c>
      <c r="R117" s="3" t="s">
        <v>70</v>
      </c>
      <c r="S117" s="3" t="s">
        <v>71</v>
      </c>
      <c r="T117" s="4">
        <v>54.974299999999999</v>
      </c>
      <c r="U117" s="4">
        <v>54.974299999999999</v>
      </c>
      <c r="V117" s="4"/>
      <c r="W117" s="4"/>
      <c r="X117" s="4"/>
      <c r="Y117" s="4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34.15" customHeight="1" x14ac:dyDescent="0.25">
      <c r="A118" s="42" t="s">
        <v>109</v>
      </c>
      <c r="B118" s="43" t="s">
        <v>110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4"/>
      <c r="R118" s="43"/>
      <c r="S118" s="43"/>
      <c r="T118" s="45">
        <f>T119</f>
        <v>19027.780060000001</v>
      </c>
      <c r="U118" s="45">
        <f>U119</f>
        <v>18073.89502</v>
      </c>
      <c r="V118" s="4"/>
      <c r="W118" s="4"/>
      <c r="X118" s="4"/>
      <c r="Y118" s="4">
        <v>4483.8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7194.7</v>
      </c>
      <c r="AK118" s="6"/>
      <c r="AL118" s="6"/>
      <c r="AM118" s="6"/>
      <c r="AN118" s="6"/>
      <c r="AO118" s="6">
        <v>7194.7</v>
      </c>
      <c r="AP118" s="7"/>
      <c r="AQ118" s="6"/>
      <c r="AR118" s="6"/>
      <c r="AS118" s="8"/>
    </row>
    <row r="119" spans="1:45" ht="34.15" customHeight="1" x14ac:dyDescent="0.25">
      <c r="A119" s="14" t="s">
        <v>27</v>
      </c>
      <c r="B119" s="15" t="s">
        <v>309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39"/>
      <c r="R119" s="15"/>
      <c r="S119" s="15"/>
      <c r="T119" s="17">
        <f>T123+T129+T120</f>
        <v>19027.780060000001</v>
      </c>
      <c r="U119" s="17">
        <f>U123+U129+U120</f>
        <v>18073.89502</v>
      </c>
      <c r="V119" s="4"/>
      <c r="W119" s="4"/>
      <c r="X119" s="4"/>
      <c r="Y119" s="4">
        <v>4483.8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7194.7</v>
      </c>
      <c r="AK119" s="6"/>
      <c r="AL119" s="6"/>
      <c r="AM119" s="6"/>
      <c r="AN119" s="6"/>
      <c r="AO119" s="6">
        <v>7194.7</v>
      </c>
      <c r="AP119" s="7"/>
      <c r="AQ119" s="6"/>
      <c r="AR119" s="6"/>
      <c r="AS119" s="8"/>
    </row>
    <row r="120" spans="1:45" ht="34.15" customHeight="1" x14ac:dyDescent="0.25">
      <c r="A120" s="14" t="s">
        <v>311</v>
      </c>
      <c r="B120" s="15" t="s">
        <v>310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50"/>
      <c r="R120" s="15"/>
      <c r="S120" s="15"/>
      <c r="T120" s="17">
        <f>T121</f>
        <v>1421</v>
      </c>
      <c r="U120" s="17">
        <f>U121</f>
        <v>1316</v>
      </c>
      <c r="V120" s="4"/>
      <c r="W120" s="4"/>
      <c r="X120" s="4"/>
      <c r="Y120" s="4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/>
      <c r="AK120" s="6"/>
      <c r="AL120" s="6"/>
      <c r="AM120" s="6"/>
      <c r="AN120" s="6"/>
      <c r="AO120" s="6"/>
      <c r="AP120" s="7"/>
      <c r="AQ120" s="6"/>
      <c r="AR120" s="6"/>
      <c r="AS120" s="8"/>
    </row>
    <row r="121" spans="1:45" ht="34.15" customHeight="1" x14ac:dyDescent="0.25">
      <c r="A121" s="14" t="s">
        <v>111</v>
      </c>
      <c r="B121" s="15" t="s">
        <v>280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50"/>
      <c r="R121" s="15"/>
      <c r="S121" s="15"/>
      <c r="T121" s="17">
        <v>1421</v>
      </c>
      <c r="U121" s="17">
        <v>1316</v>
      </c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34.15" customHeight="1" x14ac:dyDescent="0.25">
      <c r="A122" s="14" t="s">
        <v>304</v>
      </c>
      <c r="B122" s="15" t="s">
        <v>306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50"/>
      <c r="R122" s="15"/>
      <c r="S122" s="15"/>
      <c r="T122" s="17">
        <f>T123</f>
        <v>17606.780060000001</v>
      </c>
      <c r="U122" s="17">
        <f>U123</f>
        <v>16757.89502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34.15" customHeight="1" x14ac:dyDescent="0.25">
      <c r="A123" s="14" t="s">
        <v>308</v>
      </c>
      <c r="B123" s="15" t="s">
        <v>307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39"/>
      <c r="R123" s="15"/>
      <c r="S123" s="15"/>
      <c r="T123" s="17">
        <f>+T124+T127</f>
        <v>17606.780060000001</v>
      </c>
      <c r="U123" s="17">
        <f>U124+U127</f>
        <v>16757.89502</v>
      </c>
      <c r="V123" s="4"/>
      <c r="W123" s="4"/>
      <c r="X123" s="4"/>
      <c r="Y123" s="4">
        <v>2483.8000000000002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5194.7</v>
      </c>
      <c r="AK123" s="6"/>
      <c r="AL123" s="6"/>
      <c r="AM123" s="6"/>
      <c r="AN123" s="6"/>
      <c r="AO123" s="6">
        <v>5194.7</v>
      </c>
      <c r="AP123" s="7"/>
      <c r="AQ123" s="6"/>
      <c r="AR123" s="6"/>
      <c r="AS123" s="8"/>
    </row>
    <row r="124" spans="1:45" ht="34.15" customHeight="1" x14ac:dyDescent="0.25">
      <c r="A124" s="14" t="s">
        <v>113</v>
      </c>
      <c r="B124" s="15" t="s">
        <v>281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9"/>
      <c r="R124" s="15"/>
      <c r="S124" s="15"/>
      <c r="T124" s="17">
        <f>T125+T126</f>
        <v>4701.3053300000001</v>
      </c>
      <c r="U124" s="17">
        <f>U125+U126</f>
        <v>3873.5771100000002</v>
      </c>
      <c r="V124" s="4"/>
      <c r="W124" s="4"/>
      <c r="X124" s="4"/>
      <c r="Y124" s="4">
        <v>1883.8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2333.8000000000002</v>
      </c>
      <c r="AK124" s="6"/>
      <c r="AL124" s="6"/>
      <c r="AM124" s="6"/>
      <c r="AN124" s="6"/>
      <c r="AO124" s="6">
        <v>2333.8000000000002</v>
      </c>
      <c r="AP124" s="7"/>
      <c r="AQ124" s="6"/>
      <c r="AR124" s="6"/>
      <c r="AS124" s="8"/>
    </row>
    <row r="125" spans="1:45" ht="51.4" customHeight="1" x14ac:dyDescent="0.25">
      <c r="A125" s="14" t="s">
        <v>114</v>
      </c>
      <c r="B125" s="15" t="s">
        <v>281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9" t="s">
        <v>34</v>
      </c>
      <c r="R125" s="15" t="s">
        <v>36</v>
      </c>
      <c r="S125" s="15" t="s">
        <v>112</v>
      </c>
      <c r="T125" s="17">
        <v>4701.3053300000001</v>
      </c>
      <c r="U125" s="17">
        <v>3873.5771100000002</v>
      </c>
      <c r="V125" s="4"/>
      <c r="W125" s="4"/>
      <c r="X125" s="4"/>
      <c r="Y125" s="4">
        <v>1883.8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2333.8000000000002</v>
      </c>
      <c r="AK125" s="6"/>
      <c r="AL125" s="6"/>
      <c r="AM125" s="6"/>
      <c r="AN125" s="6"/>
      <c r="AO125" s="6">
        <v>2333.8000000000002</v>
      </c>
      <c r="AP125" s="7"/>
      <c r="AQ125" s="6"/>
      <c r="AR125" s="6"/>
      <c r="AS125" s="8"/>
    </row>
    <row r="126" spans="1:45" ht="51.4" customHeight="1" x14ac:dyDescent="0.25">
      <c r="A126" s="2" t="s">
        <v>233</v>
      </c>
      <c r="B126" s="3" t="s">
        <v>281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3">
        <v>850</v>
      </c>
      <c r="R126" s="3" t="s">
        <v>36</v>
      </c>
      <c r="S126" s="3" t="s">
        <v>112</v>
      </c>
      <c r="T126" s="4">
        <v>0</v>
      </c>
      <c r="U126" s="4"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51.4" customHeight="1" x14ac:dyDescent="0.25">
      <c r="A127" s="2" t="s">
        <v>283</v>
      </c>
      <c r="B127" s="3" t="s">
        <v>282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"/>
      <c r="R127" s="3"/>
      <c r="S127" s="3"/>
      <c r="T127" s="4">
        <f>T128</f>
        <v>12905.47473</v>
      </c>
      <c r="U127" s="4">
        <f>U128</f>
        <v>12884.31791</v>
      </c>
      <c r="V127" s="4"/>
      <c r="W127" s="4"/>
      <c r="X127" s="4"/>
      <c r="Y127" s="4">
        <v>600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600</v>
      </c>
      <c r="AK127" s="6"/>
      <c r="AL127" s="6"/>
      <c r="AM127" s="6"/>
      <c r="AN127" s="6"/>
      <c r="AO127" s="6">
        <v>600</v>
      </c>
      <c r="AP127" s="7"/>
      <c r="AQ127" s="6"/>
      <c r="AR127" s="6"/>
      <c r="AS127" s="8"/>
    </row>
    <row r="128" spans="1:45" ht="68.45" customHeight="1" x14ac:dyDescent="0.25">
      <c r="A128" s="2" t="s">
        <v>284</v>
      </c>
      <c r="B128" s="3" t="s">
        <v>282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" t="s">
        <v>34</v>
      </c>
      <c r="R128" s="3" t="s">
        <v>36</v>
      </c>
      <c r="S128" s="3" t="s">
        <v>112</v>
      </c>
      <c r="T128" s="4">
        <v>12905.47473</v>
      </c>
      <c r="U128" s="4">
        <v>12884.31791</v>
      </c>
      <c r="V128" s="4"/>
      <c r="W128" s="4"/>
      <c r="X128" s="4"/>
      <c r="Y128" s="4">
        <v>600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600</v>
      </c>
      <c r="AK128" s="6"/>
      <c r="AL128" s="6"/>
      <c r="AM128" s="6"/>
      <c r="AN128" s="6"/>
      <c r="AO128" s="6">
        <v>600</v>
      </c>
      <c r="AP128" s="7"/>
      <c r="AQ128" s="6"/>
      <c r="AR128" s="6"/>
      <c r="AS128" s="8"/>
    </row>
    <row r="129" spans="1:45" ht="34.15" customHeight="1" x14ac:dyDescent="0.25">
      <c r="A129" s="2" t="s">
        <v>115</v>
      </c>
      <c r="B129" s="3" t="s">
        <v>116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"/>
      <c r="R129" s="3"/>
      <c r="S129" s="3"/>
      <c r="T129" s="4">
        <f>T130</f>
        <v>0</v>
      </c>
      <c r="U129" s="4">
        <f>U130</f>
        <v>0</v>
      </c>
      <c r="V129" s="4"/>
      <c r="W129" s="4"/>
      <c r="X129" s="4"/>
      <c r="Y129" s="4">
        <v>2000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2000</v>
      </c>
      <c r="AK129" s="6"/>
      <c r="AL129" s="6"/>
      <c r="AM129" s="6"/>
      <c r="AN129" s="6"/>
      <c r="AO129" s="6">
        <v>2000</v>
      </c>
      <c r="AP129" s="7"/>
      <c r="AQ129" s="6"/>
      <c r="AR129" s="6"/>
      <c r="AS129" s="8"/>
    </row>
    <row r="130" spans="1:45" ht="34.15" customHeight="1" x14ac:dyDescent="0.25">
      <c r="A130" s="2" t="s">
        <v>117</v>
      </c>
      <c r="B130" s="3" t="s">
        <v>118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"/>
      <c r="R130" s="3"/>
      <c r="S130" s="3"/>
      <c r="T130" s="4">
        <f>T131</f>
        <v>0</v>
      </c>
      <c r="U130" s="4">
        <v>0</v>
      </c>
      <c r="V130" s="4"/>
      <c r="W130" s="4"/>
      <c r="X130" s="4"/>
      <c r="Y130" s="4">
        <v>2000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2000</v>
      </c>
      <c r="AK130" s="6"/>
      <c r="AL130" s="6"/>
      <c r="AM130" s="6"/>
      <c r="AN130" s="6"/>
      <c r="AO130" s="6">
        <v>2000</v>
      </c>
      <c r="AP130" s="7"/>
      <c r="AQ130" s="6"/>
      <c r="AR130" s="6"/>
      <c r="AS130" s="8"/>
    </row>
    <row r="131" spans="1:45" ht="51.4" customHeight="1" x14ac:dyDescent="0.25">
      <c r="A131" s="2" t="s">
        <v>119</v>
      </c>
      <c r="B131" s="3" t="s">
        <v>118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" t="s">
        <v>34</v>
      </c>
      <c r="R131" s="3" t="s">
        <v>36</v>
      </c>
      <c r="S131" s="3" t="s">
        <v>112</v>
      </c>
      <c r="T131" s="4">
        <v>0</v>
      </c>
      <c r="U131" s="4">
        <v>0</v>
      </c>
      <c r="V131" s="4"/>
      <c r="W131" s="4"/>
      <c r="X131" s="4"/>
      <c r="Y131" s="4">
        <v>2000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2000</v>
      </c>
      <c r="AK131" s="6"/>
      <c r="AL131" s="6"/>
      <c r="AM131" s="6"/>
      <c r="AN131" s="6"/>
      <c r="AO131" s="6">
        <v>2000</v>
      </c>
      <c r="AP131" s="7"/>
      <c r="AQ131" s="6"/>
      <c r="AR131" s="6"/>
      <c r="AS131" s="8"/>
    </row>
    <row r="132" spans="1:45" ht="47.25" x14ac:dyDescent="0.25">
      <c r="A132" s="2" t="s">
        <v>120</v>
      </c>
      <c r="B132" s="3" t="s">
        <v>121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"/>
      <c r="R132" s="3"/>
      <c r="S132" s="3"/>
      <c r="T132" s="17">
        <f>T133</f>
        <v>4082.0347200000001</v>
      </c>
      <c r="U132" s="17">
        <f>U133</f>
        <v>4082.0347200000001</v>
      </c>
      <c r="V132" s="4"/>
      <c r="W132" s="4">
        <v>2124.1999999999998</v>
      </c>
      <c r="X132" s="4"/>
      <c r="Y132" s="4">
        <v>289.7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40</v>
      </c>
      <c r="AK132" s="6"/>
      <c r="AL132" s="6"/>
      <c r="AM132" s="6"/>
      <c r="AN132" s="6"/>
      <c r="AO132" s="6">
        <v>40</v>
      </c>
      <c r="AP132" s="7"/>
      <c r="AQ132" s="6"/>
      <c r="AR132" s="6"/>
      <c r="AS132" s="8"/>
    </row>
    <row r="133" spans="1:45" ht="34.15" customHeight="1" x14ac:dyDescent="0.25">
      <c r="A133" s="2" t="s">
        <v>27</v>
      </c>
      <c r="B133" s="3" t="s">
        <v>122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"/>
      <c r="R133" s="3"/>
      <c r="S133" s="3"/>
      <c r="T133" s="17">
        <f>T134+T145+T148</f>
        <v>4082.0347200000001</v>
      </c>
      <c r="U133" s="17">
        <f>U134+U145+U148</f>
        <v>4082.0347200000001</v>
      </c>
      <c r="V133" s="4"/>
      <c r="W133" s="4">
        <v>2124.1999999999998</v>
      </c>
      <c r="X133" s="4"/>
      <c r="Y133" s="4">
        <v>289.7</v>
      </c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40</v>
      </c>
      <c r="AK133" s="6"/>
      <c r="AL133" s="6"/>
      <c r="AM133" s="6"/>
      <c r="AN133" s="6"/>
      <c r="AO133" s="6">
        <v>40</v>
      </c>
      <c r="AP133" s="7"/>
      <c r="AQ133" s="6"/>
      <c r="AR133" s="6"/>
      <c r="AS133" s="8"/>
    </row>
    <row r="134" spans="1:45" ht="51.4" customHeight="1" x14ac:dyDescent="0.25">
      <c r="A134" s="2" t="s">
        <v>123</v>
      </c>
      <c r="B134" s="3" t="s">
        <v>124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"/>
      <c r="R134" s="3"/>
      <c r="S134" s="3"/>
      <c r="T134" s="17">
        <f>+T137+T135+T139+T142+T144</f>
        <v>4034.2728000000002</v>
      </c>
      <c r="U134" s="17">
        <f>+U137+U135+U139+U142+U144</f>
        <v>4034.2728000000002</v>
      </c>
      <c r="V134" s="4"/>
      <c r="W134" s="4">
        <v>2124.1999999999998</v>
      </c>
      <c r="X134" s="4"/>
      <c r="Y134" s="4">
        <v>289.7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/>
      <c r="AK134" s="6"/>
      <c r="AL134" s="6"/>
      <c r="AM134" s="6"/>
      <c r="AN134" s="6"/>
      <c r="AO134" s="6"/>
      <c r="AP134" s="7"/>
      <c r="AQ134" s="6"/>
      <c r="AR134" s="6"/>
      <c r="AS134" s="8"/>
    </row>
    <row r="135" spans="1:45" ht="76.5" customHeight="1" x14ac:dyDescent="0.25">
      <c r="A135" s="2" t="s">
        <v>253</v>
      </c>
      <c r="B135" s="3" t="s">
        <v>254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3"/>
      <c r="R135" s="3"/>
      <c r="S135" s="3"/>
      <c r="T135" s="17">
        <v>0</v>
      </c>
      <c r="U135" s="17"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/>
      <c r="AK135" s="6"/>
      <c r="AL135" s="6"/>
      <c r="AM135" s="6"/>
      <c r="AN135" s="6"/>
      <c r="AO135" s="6"/>
      <c r="AP135" s="7"/>
      <c r="AQ135" s="6"/>
      <c r="AR135" s="6"/>
      <c r="AS135" s="8"/>
    </row>
    <row r="136" spans="1:45" ht="76.5" customHeight="1" x14ac:dyDescent="0.25">
      <c r="A136" s="2" t="s">
        <v>255</v>
      </c>
      <c r="B136" s="3" t="s">
        <v>254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5" t="s">
        <v>34</v>
      </c>
      <c r="R136" s="15" t="s">
        <v>36</v>
      </c>
      <c r="S136" s="15" t="s">
        <v>112</v>
      </c>
      <c r="T136" s="17">
        <v>0</v>
      </c>
      <c r="U136" s="17">
        <v>0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/>
      <c r="AK136" s="6"/>
      <c r="AL136" s="6"/>
      <c r="AM136" s="6"/>
      <c r="AN136" s="6"/>
      <c r="AO136" s="6"/>
      <c r="AP136" s="7"/>
      <c r="AQ136" s="6"/>
      <c r="AR136" s="6"/>
      <c r="AS136" s="8"/>
    </row>
    <row r="137" spans="1:45" ht="85.5" customHeight="1" x14ac:dyDescent="0.25">
      <c r="A137" s="36" t="s">
        <v>128</v>
      </c>
      <c r="B137" s="15" t="s">
        <v>129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5"/>
      <c r="R137" s="15"/>
      <c r="S137" s="15"/>
      <c r="T137" s="17">
        <f>T138</f>
        <v>1482.5</v>
      </c>
      <c r="U137" s="17">
        <v>1482.5</v>
      </c>
      <c r="V137" s="4"/>
      <c r="W137" s="4">
        <v>1069.3</v>
      </c>
      <c r="X137" s="4"/>
      <c r="Y137" s="4">
        <v>145.80000000000001</v>
      </c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/>
      <c r="AK137" s="6"/>
      <c r="AL137" s="6"/>
      <c r="AM137" s="6"/>
      <c r="AN137" s="6"/>
      <c r="AO137" s="6"/>
      <c r="AP137" s="7"/>
      <c r="AQ137" s="6"/>
      <c r="AR137" s="6"/>
      <c r="AS137" s="8"/>
    </row>
    <row r="138" spans="1:45" ht="119.65" customHeight="1" x14ac:dyDescent="0.25">
      <c r="A138" s="36" t="s">
        <v>130</v>
      </c>
      <c r="B138" s="15" t="s">
        <v>129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 t="s">
        <v>34</v>
      </c>
      <c r="R138" s="15" t="s">
        <v>36</v>
      </c>
      <c r="S138" s="15" t="s">
        <v>112</v>
      </c>
      <c r="T138" s="17">
        <v>1482.5</v>
      </c>
      <c r="U138" s="17">
        <v>1485.5</v>
      </c>
      <c r="V138" s="4"/>
      <c r="W138" s="4">
        <v>1069.3</v>
      </c>
      <c r="X138" s="4"/>
      <c r="Y138" s="4">
        <v>145.80000000000001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/>
      <c r="AK138" s="6"/>
      <c r="AL138" s="6"/>
      <c r="AM138" s="6"/>
      <c r="AN138" s="6"/>
      <c r="AO138" s="6"/>
      <c r="AP138" s="7"/>
      <c r="AQ138" s="6"/>
      <c r="AR138" s="6"/>
      <c r="AS138" s="8"/>
    </row>
    <row r="139" spans="1:45" ht="119.65" customHeight="1" x14ac:dyDescent="0.25">
      <c r="A139" s="14" t="s">
        <v>125</v>
      </c>
      <c r="B139" s="15" t="s">
        <v>126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7"/>
      <c r="R139" s="15"/>
      <c r="S139" s="15"/>
      <c r="T139" s="17">
        <f>T140</f>
        <v>1920.4</v>
      </c>
      <c r="U139" s="17">
        <f>U140</f>
        <v>1920.4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/>
      <c r="AK139" s="6"/>
      <c r="AL139" s="6"/>
      <c r="AM139" s="6"/>
      <c r="AN139" s="6"/>
      <c r="AO139" s="6"/>
      <c r="AP139" s="7"/>
      <c r="AQ139" s="6"/>
      <c r="AR139" s="6"/>
      <c r="AS139" s="8"/>
    </row>
    <row r="140" spans="1:45" ht="119.65" customHeight="1" x14ac:dyDescent="0.25">
      <c r="A140" s="36" t="s">
        <v>127</v>
      </c>
      <c r="B140" s="15" t="s">
        <v>126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7" t="s">
        <v>34</v>
      </c>
      <c r="R140" s="15" t="s">
        <v>36</v>
      </c>
      <c r="S140" s="15" t="s">
        <v>112</v>
      </c>
      <c r="T140" s="17">
        <v>1920.4</v>
      </c>
      <c r="U140" s="17">
        <v>1920.4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119.65" customHeight="1" x14ac:dyDescent="0.25">
      <c r="A141" s="36" t="s">
        <v>127</v>
      </c>
      <c r="B141" s="15" t="s">
        <v>126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0" t="s">
        <v>34</v>
      </c>
      <c r="R141" s="15" t="s">
        <v>70</v>
      </c>
      <c r="S141" s="15" t="s">
        <v>71</v>
      </c>
      <c r="T141" s="17">
        <v>1920.4</v>
      </c>
      <c r="U141" s="17">
        <v>1920.4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/>
      <c r="AK141" s="6"/>
      <c r="AL141" s="6"/>
      <c r="AM141" s="6"/>
      <c r="AN141" s="6"/>
      <c r="AO141" s="6"/>
      <c r="AP141" s="7"/>
      <c r="AQ141" s="6"/>
      <c r="AR141" s="6"/>
      <c r="AS141" s="8"/>
    </row>
    <row r="142" spans="1:45" ht="119.65" customHeight="1" x14ac:dyDescent="0.25">
      <c r="A142" s="36" t="s">
        <v>130</v>
      </c>
      <c r="B142" s="15" t="s">
        <v>129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1" t="s">
        <v>34</v>
      </c>
      <c r="R142" s="15" t="s">
        <v>70</v>
      </c>
      <c r="S142" s="15" t="s">
        <v>71</v>
      </c>
      <c r="T142" s="17">
        <v>400</v>
      </c>
      <c r="U142" s="17">
        <v>400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/>
      <c r="AK142" s="6"/>
      <c r="AL142" s="6"/>
      <c r="AM142" s="6"/>
      <c r="AN142" s="6"/>
      <c r="AO142" s="6"/>
      <c r="AP142" s="7"/>
      <c r="AQ142" s="6"/>
      <c r="AR142" s="6"/>
      <c r="AS142" s="8"/>
    </row>
    <row r="143" spans="1:45" ht="119.65" customHeight="1" x14ac:dyDescent="0.25">
      <c r="A143" s="36" t="s">
        <v>285</v>
      </c>
      <c r="B143" s="15" t="s">
        <v>254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7" t="s">
        <v>34</v>
      </c>
      <c r="R143" s="15"/>
      <c r="S143" s="15"/>
      <c r="T143" s="17">
        <f>T144</f>
        <v>231.37280000000001</v>
      </c>
      <c r="U143" s="17">
        <f>U144</f>
        <v>231.37280000000001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/>
      <c r="AK143" s="6"/>
      <c r="AL143" s="6"/>
      <c r="AM143" s="6"/>
      <c r="AN143" s="6"/>
      <c r="AO143" s="6"/>
      <c r="AP143" s="7"/>
      <c r="AQ143" s="6"/>
      <c r="AR143" s="6"/>
      <c r="AS143" s="8"/>
    </row>
    <row r="144" spans="1:45" ht="119.65" customHeight="1" x14ac:dyDescent="0.25">
      <c r="A144" s="36" t="s">
        <v>253</v>
      </c>
      <c r="B144" s="15" t="s">
        <v>254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7" t="s">
        <v>34</v>
      </c>
      <c r="R144" s="15" t="s">
        <v>70</v>
      </c>
      <c r="S144" s="15" t="s">
        <v>71</v>
      </c>
      <c r="T144" s="17">
        <v>231.37280000000001</v>
      </c>
      <c r="U144" s="17">
        <v>231.37280000000001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/>
      <c r="AK144" s="6"/>
      <c r="AL144" s="6"/>
      <c r="AM144" s="6"/>
      <c r="AN144" s="6"/>
      <c r="AO144" s="6"/>
      <c r="AP144" s="7"/>
      <c r="AQ144" s="6"/>
      <c r="AR144" s="6"/>
      <c r="AS144" s="8"/>
    </row>
    <row r="145" spans="1:45" ht="51.4" customHeight="1" x14ac:dyDescent="0.25">
      <c r="A145" s="14" t="s">
        <v>131</v>
      </c>
      <c r="B145" s="15" t="s">
        <v>132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1"/>
      <c r="R145" s="15"/>
      <c r="S145" s="15"/>
      <c r="T145" s="17">
        <f>T146</f>
        <v>0</v>
      </c>
      <c r="U145" s="17">
        <f>U146</f>
        <v>0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10</v>
      </c>
      <c r="AK145" s="6"/>
      <c r="AL145" s="6"/>
      <c r="AM145" s="6"/>
      <c r="AN145" s="6"/>
      <c r="AO145" s="6">
        <v>10</v>
      </c>
      <c r="AP145" s="7"/>
      <c r="AQ145" s="6"/>
      <c r="AR145" s="6"/>
      <c r="AS145" s="8"/>
    </row>
    <row r="146" spans="1:45" ht="34.15" customHeight="1" x14ac:dyDescent="0.25">
      <c r="A146" s="14" t="s">
        <v>133</v>
      </c>
      <c r="B146" s="15" t="s">
        <v>134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/>
      <c r="R146" s="15"/>
      <c r="S146" s="15"/>
      <c r="T146" s="17">
        <f>T147</f>
        <v>0</v>
      </c>
      <c r="U146" s="17">
        <f>U147</f>
        <v>0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10</v>
      </c>
      <c r="AK146" s="6"/>
      <c r="AL146" s="6"/>
      <c r="AM146" s="6"/>
      <c r="AN146" s="6"/>
      <c r="AO146" s="6">
        <v>10</v>
      </c>
      <c r="AP146" s="7"/>
      <c r="AQ146" s="6"/>
      <c r="AR146" s="6"/>
      <c r="AS146" s="8"/>
    </row>
    <row r="147" spans="1:45" ht="51.4" customHeight="1" x14ac:dyDescent="0.25">
      <c r="A147" s="14" t="s">
        <v>135</v>
      </c>
      <c r="B147" s="15" t="s">
        <v>134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 t="s">
        <v>34</v>
      </c>
      <c r="R147" s="15" t="s">
        <v>36</v>
      </c>
      <c r="S147" s="15" t="s">
        <v>72</v>
      </c>
      <c r="T147" s="17">
        <v>0</v>
      </c>
      <c r="U147" s="17">
        <v>0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>
        <v>10</v>
      </c>
      <c r="AK147" s="6"/>
      <c r="AL147" s="6"/>
      <c r="AM147" s="6"/>
      <c r="AN147" s="6"/>
      <c r="AO147" s="6">
        <v>10</v>
      </c>
      <c r="AP147" s="7"/>
      <c r="AQ147" s="6"/>
      <c r="AR147" s="6"/>
      <c r="AS147" s="8"/>
    </row>
    <row r="148" spans="1:45" ht="51.4" customHeight="1" x14ac:dyDescent="0.25">
      <c r="A148" s="14" t="s">
        <v>136</v>
      </c>
      <c r="B148" s="15" t="s">
        <v>137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/>
      <c r="R148" s="15"/>
      <c r="S148" s="15"/>
      <c r="T148" s="17">
        <f>T149</f>
        <v>47.761920000000003</v>
      </c>
      <c r="U148" s="17">
        <f>U149</f>
        <v>47.761920000000003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>
        <v>30</v>
      </c>
      <c r="AK148" s="6"/>
      <c r="AL148" s="6"/>
      <c r="AM148" s="6"/>
      <c r="AN148" s="6"/>
      <c r="AO148" s="6">
        <v>30</v>
      </c>
      <c r="AP148" s="7"/>
      <c r="AQ148" s="6"/>
      <c r="AR148" s="6"/>
      <c r="AS148" s="8"/>
    </row>
    <row r="149" spans="1:45" ht="34.15" customHeight="1" x14ac:dyDescent="0.25">
      <c r="A149" s="14" t="s">
        <v>138</v>
      </c>
      <c r="B149" s="15" t="s">
        <v>139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</f>
        <v>47.761920000000003</v>
      </c>
      <c r="U149" s="17">
        <f>U150</f>
        <v>47.761920000000003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>
        <v>30</v>
      </c>
      <c r="AK149" s="6"/>
      <c r="AL149" s="6"/>
      <c r="AM149" s="6"/>
      <c r="AN149" s="6"/>
      <c r="AO149" s="6">
        <v>30</v>
      </c>
      <c r="AP149" s="7"/>
      <c r="AQ149" s="6"/>
      <c r="AR149" s="6"/>
      <c r="AS149" s="8"/>
    </row>
    <row r="150" spans="1:45" ht="51.4" customHeight="1" x14ac:dyDescent="0.25">
      <c r="A150" s="14" t="s">
        <v>140</v>
      </c>
      <c r="B150" s="15" t="s">
        <v>139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 t="s">
        <v>45</v>
      </c>
      <c r="R150" s="15" t="s">
        <v>141</v>
      </c>
      <c r="S150" s="15" t="s">
        <v>141</v>
      </c>
      <c r="T150" s="17">
        <v>47.761920000000003</v>
      </c>
      <c r="U150" s="17">
        <v>47.761920000000003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30</v>
      </c>
      <c r="AK150" s="6"/>
      <c r="AL150" s="6"/>
      <c r="AM150" s="6"/>
      <c r="AN150" s="6"/>
      <c r="AO150" s="6">
        <v>30</v>
      </c>
      <c r="AP150" s="7"/>
      <c r="AQ150" s="6"/>
      <c r="AR150" s="6"/>
      <c r="AS150" s="8"/>
    </row>
    <row r="151" spans="1:45" ht="34.15" customHeight="1" x14ac:dyDescent="0.25">
      <c r="A151" s="14" t="s">
        <v>142</v>
      </c>
      <c r="B151" s="15" t="s">
        <v>143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9"/>
      <c r="R151" s="15"/>
      <c r="S151" s="15"/>
      <c r="T151" s="17">
        <f>T152+T176+T214</f>
        <v>15906.767360000002</v>
      </c>
      <c r="U151" s="17">
        <f>U152+U176+U214</f>
        <v>15353.315699999999</v>
      </c>
      <c r="V151" s="4">
        <v>297.39999999999998</v>
      </c>
      <c r="W151" s="4">
        <v>3.5</v>
      </c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>
        <v>9397.1</v>
      </c>
      <c r="AK151" s="6">
        <v>297.39999999999998</v>
      </c>
      <c r="AL151" s="6">
        <v>3.5</v>
      </c>
      <c r="AM151" s="6"/>
      <c r="AN151" s="6"/>
      <c r="AO151" s="6">
        <v>8824.7999999999993</v>
      </c>
      <c r="AP151" s="7"/>
      <c r="AQ151" s="6">
        <v>3.5</v>
      </c>
      <c r="AR151" s="6"/>
      <c r="AS151" s="8"/>
    </row>
    <row r="152" spans="1:45" ht="34.15" customHeight="1" x14ac:dyDescent="0.25">
      <c r="A152" s="14" t="s">
        <v>144</v>
      </c>
      <c r="B152" s="15" t="s">
        <v>145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9"/>
      <c r="R152" s="15"/>
      <c r="S152" s="15"/>
      <c r="T152" s="17">
        <f>T153</f>
        <v>11483.921620000001</v>
      </c>
      <c r="U152" s="17">
        <f>U153</f>
        <v>11182.02772</v>
      </c>
      <c r="V152" s="4"/>
      <c r="W152" s="4">
        <v>3.5</v>
      </c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8187.7</v>
      </c>
      <c r="AK152" s="6"/>
      <c r="AL152" s="6">
        <v>3.5</v>
      </c>
      <c r="AM152" s="6"/>
      <c r="AN152" s="6"/>
      <c r="AO152" s="6">
        <v>8187.7</v>
      </c>
      <c r="AP152" s="7"/>
      <c r="AQ152" s="6">
        <v>3.5</v>
      </c>
      <c r="AR152" s="6"/>
      <c r="AS152" s="8"/>
    </row>
    <row r="153" spans="1:45" ht="34.15" customHeight="1" x14ac:dyDescent="0.25">
      <c r="A153" s="14" t="s">
        <v>146</v>
      </c>
      <c r="B153" s="15" t="s">
        <v>147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/>
      <c r="R153" s="15"/>
      <c r="S153" s="15"/>
      <c r="T153" s="17">
        <f>T154+T158+T160+T162+T164+T166+T168+T170+T172+T174</f>
        <v>11483.921620000001</v>
      </c>
      <c r="U153" s="17">
        <f>U154+U158+U160+U162+U164+U166+U168+U170+U172+U174</f>
        <v>11182.02772</v>
      </c>
      <c r="V153" s="4"/>
      <c r="W153" s="4">
        <v>3.5</v>
      </c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8187.7</v>
      </c>
      <c r="AK153" s="6"/>
      <c r="AL153" s="6">
        <v>3.5</v>
      </c>
      <c r="AM153" s="6"/>
      <c r="AN153" s="6"/>
      <c r="AO153" s="6">
        <v>8187.7</v>
      </c>
      <c r="AP153" s="7"/>
      <c r="AQ153" s="6">
        <v>3.5</v>
      </c>
      <c r="AR153" s="6"/>
      <c r="AS153" s="8"/>
    </row>
    <row r="154" spans="1:45" ht="34.15" customHeight="1" x14ac:dyDescent="0.25">
      <c r="A154" s="14" t="s">
        <v>148</v>
      </c>
      <c r="B154" s="15" t="s">
        <v>149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T155+T156+T157</f>
        <v>8676.5155300000006</v>
      </c>
      <c r="U154" s="17">
        <f>U155+U156+U157</f>
        <v>8388.03521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6602.2</v>
      </c>
      <c r="AK154" s="6"/>
      <c r="AL154" s="6"/>
      <c r="AM154" s="6"/>
      <c r="AN154" s="6"/>
      <c r="AO154" s="6">
        <v>6602.2</v>
      </c>
      <c r="AP154" s="7"/>
      <c r="AQ154" s="6"/>
      <c r="AR154" s="6"/>
      <c r="AS154" s="8"/>
    </row>
    <row r="155" spans="1:45" ht="51.4" customHeight="1" x14ac:dyDescent="0.25">
      <c r="A155" s="14" t="s">
        <v>150</v>
      </c>
      <c r="B155" s="15" t="s">
        <v>149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 t="s">
        <v>151</v>
      </c>
      <c r="R155" s="15" t="s">
        <v>35</v>
      </c>
      <c r="S155" s="15" t="s">
        <v>36</v>
      </c>
      <c r="T155" s="17">
        <v>7118.5884900000001</v>
      </c>
      <c r="U155" s="17">
        <v>6867.3010700000004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>
        <v>5414.7</v>
      </c>
      <c r="AK155" s="6"/>
      <c r="AL155" s="6"/>
      <c r="AM155" s="6"/>
      <c r="AN155" s="6"/>
      <c r="AO155" s="6">
        <v>5414.7</v>
      </c>
      <c r="AP155" s="7"/>
      <c r="AQ155" s="6"/>
      <c r="AR155" s="6"/>
      <c r="AS155" s="8"/>
    </row>
    <row r="156" spans="1:45" ht="51.4" customHeight="1" x14ac:dyDescent="0.25">
      <c r="A156" s="14" t="s">
        <v>152</v>
      </c>
      <c r="B156" s="15" t="s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 t="s">
        <v>34</v>
      </c>
      <c r="R156" s="15" t="s">
        <v>35</v>
      </c>
      <c r="S156" s="15" t="s">
        <v>36</v>
      </c>
      <c r="T156" s="17">
        <v>1557.92704</v>
      </c>
      <c r="U156" s="17">
        <v>1520.73414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>
        <v>1186.5</v>
      </c>
      <c r="AK156" s="6"/>
      <c r="AL156" s="6"/>
      <c r="AM156" s="6"/>
      <c r="AN156" s="6"/>
      <c r="AO156" s="6">
        <v>1186.5</v>
      </c>
      <c r="AP156" s="7"/>
      <c r="AQ156" s="6"/>
      <c r="AR156" s="6"/>
      <c r="AS156" s="8"/>
    </row>
    <row r="157" spans="1:45" ht="34.15" customHeight="1" x14ac:dyDescent="0.25">
      <c r="A157" s="14" t="s">
        <v>245</v>
      </c>
      <c r="B157" s="15" t="s">
        <v>149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>
        <v>830</v>
      </c>
      <c r="R157" s="15" t="s">
        <v>35</v>
      </c>
      <c r="S157" s="15" t="s">
        <v>36</v>
      </c>
      <c r="T157" s="17">
        <v>0</v>
      </c>
      <c r="U157" s="17">
        <v>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>
        <v>1</v>
      </c>
      <c r="AK157" s="6"/>
      <c r="AL157" s="6"/>
      <c r="AM157" s="6"/>
      <c r="AN157" s="6"/>
      <c r="AO157" s="6">
        <v>1</v>
      </c>
      <c r="AP157" s="7"/>
      <c r="AQ157" s="6"/>
      <c r="AR157" s="6"/>
      <c r="AS157" s="8"/>
    </row>
    <row r="158" spans="1:45" ht="34.15" customHeight="1" x14ac:dyDescent="0.25">
      <c r="A158" s="14" t="s">
        <v>154</v>
      </c>
      <c r="B158" s="15" t="s">
        <v>155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196.10608999999999</v>
      </c>
      <c r="U158" s="17">
        <f>U159</f>
        <v>196.06604999999999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>
        <v>409.9</v>
      </c>
      <c r="AK158" s="6"/>
      <c r="AL158" s="6"/>
      <c r="AM158" s="6"/>
      <c r="AN158" s="6"/>
      <c r="AO158" s="6">
        <v>409.9</v>
      </c>
      <c r="AP158" s="7"/>
      <c r="AQ158" s="6"/>
      <c r="AR158" s="6"/>
      <c r="AS158" s="8"/>
    </row>
    <row r="159" spans="1:45" ht="51.4" customHeight="1" x14ac:dyDescent="0.25">
      <c r="A159" s="14" t="s">
        <v>156</v>
      </c>
      <c r="B159" s="15" t="s">
        <v>155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151</v>
      </c>
      <c r="R159" s="15" t="s">
        <v>35</v>
      </c>
      <c r="S159" s="15" t="s">
        <v>36</v>
      </c>
      <c r="T159" s="17">
        <v>196.10608999999999</v>
      </c>
      <c r="U159" s="17">
        <v>196.06604999999999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409.9</v>
      </c>
      <c r="AK159" s="6"/>
      <c r="AL159" s="6"/>
      <c r="AM159" s="6"/>
      <c r="AN159" s="6"/>
      <c r="AO159" s="6">
        <v>409.9</v>
      </c>
      <c r="AP159" s="7"/>
      <c r="AQ159" s="6"/>
      <c r="AR159" s="6"/>
      <c r="AS159" s="8"/>
    </row>
    <row r="160" spans="1:45" ht="34.15" customHeight="1" x14ac:dyDescent="0.25">
      <c r="A160" s="14" t="s">
        <v>157</v>
      </c>
      <c r="B160" s="15" t="s">
        <v>158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/>
      <c r="R160" s="15"/>
      <c r="S160" s="15"/>
      <c r="T160" s="17">
        <f>T161</f>
        <v>1851</v>
      </c>
      <c r="U160" s="17">
        <f>U161</f>
        <v>1837.60646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1172.0999999999999</v>
      </c>
      <c r="AK160" s="6"/>
      <c r="AL160" s="6"/>
      <c r="AM160" s="6"/>
      <c r="AN160" s="6"/>
      <c r="AO160" s="6">
        <v>1172.0999999999999</v>
      </c>
      <c r="AP160" s="7"/>
      <c r="AQ160" s="6"/>
      <c r="AR160" s="6"/>
      <c r="AS160" s="8"/>
    </row>
    <row r="161" spans="1:45" ht="34.15" customHeight="1" x14ac:dyDescent="0.25">
      <c r="A161" s="14" t="s">
        <v>159</v>
      </c>
      <c r="B161" s="15" t="s">
        <v>158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 t="s">
        <v>151</v>
      </c>
      <c r="R161" s="15" t="s">
        <v>35</v>
      </c>
      <c r="S161" s="15" t="s">
        <v>36</v>
      </c>
      <c r="T161" s="17">
        <v>1851</v>
      </c>
      <c r="U161" s="17">
        <v>1837.60646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1172.0999999999999</v>
      </c>
      <c r="AK161" s="6"/>
      <c r="AL161" s="6"/>
      <c r="AM161" s="6"/>
      <c r="AN161" s="6"/>
      <c r="AO161" s="6">
        <v>1172.0999999999999</v>
      </c>
      <c r="AP161" s="7"/>
      <c r="AQ161" s="6"/>
      <c r="AR161" s="6"/>
      <c r="AS161" s="8"/>
    </row>
    <row r="162" spans="1:45" ht="51.4" customHeight="1" x14ac:dyDescent="0.25">
      <c r="A162" s="14" t="s">
        <v>160</v>
      </c>
      <c r="B162" s="15" t="s">
        <v>161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5"/>
      <c r="R162" s="15"/>
      <c r="S162" s="15"/>
      <c r="T162" s="17">
        <f>T163</f>
        <v>37.4</v>
      </c>
      <c r="U162" s="17">
        <f>U163</f>
        <v>37.4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51.4" customHeight="1" x14ac:dyDescent="0.25">
      <c r="A163" s="14" t="s">
        <v>162</v>
      </c>
      <c r="B163" s="15" t="s">
        <v>161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 t="s">
        <v>163</v>
      </c>
      <c r="R163" s="15" t="s">
        <v>35</v>
      </c>
      <c r="S163" s="15" t="s">
        <v>164</v>
      </c>
      <c r="T163" s="17">
        <v>37.4</v>
      </c>
      <c r="U163" s="17">
        <v>37.4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/>
      <c r="AK163" s="6"/>
      <c r="AL163" s="6"/>
      <c r="AM163" s="6"/>
      <c r="AN163" s="6"/>
      <c r="AO163" s="6"/>
      <c r="AP163" s="7"/>
      <c r="AQ163" s="6"/>
      <c r="AR163" s="6"/>
      <c r="AS163" s="8"/>
    </row>
    <row r="164" spans="1:45" ht="34.15" customHeight="1" x14ac:dyDescent="0.25">
      <c r="A164" s="14" t="s">
        <v>165</v>
      </c>
      <c r="B164" s="15" t="s">
        <v>166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/>
      <c r="R164" s="15"/>
      <c r="S164" s="15"/>
      <c r="T164" s="17">
        <f>T165</f>
        <v>640.70000000000005</v>
      </c>
      <c r="U164" s="17">
        <f>U165</f>
        <v>640.70000000000005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51.4" customHeight="1" x14ac:dyDescent="0.25">
      <c r="A165" s="14" t="s">
        <v>167</v>
      </c>
      <c r="B165" s="15" t="s">
        <v>166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 t="s">
        <v>163</v>
      </c>
      <c r="R165" s="15" t="s">
        <v>35</v>
      </c>
      <c r="S165" s="15" t="s">
        <v>164</v>
      </c>
      <c r="T165" s="17">
        <v>640.70000000000005</v>
      </c>
      <c r="U165" s="17">
        <v>640.70000000000005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68.45" customHeight="1" x14ac:dyDescent="0.25">
      <c r="A166" s="14" t="s">
        <v>168</v>
      </c>
      <c r="B166" s="15" t="s">
        <v>169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/>
      <c r="R166" s="15"/>
      <c r="S166" s="15"/>
      <c r="T166" s="17">
        <f>T167</f>
        <v>0</v>
      </c>
      <c r="U166" s="17">
        <f>U167</f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68.45" customHeight="1" x14ac:dyDescent="0.25">
      <c r="A167" s="14" t="s">
        <v>170</v>
      </c>
      <c r="B167" s="15" t="s">
        <v>169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 t="s">
        <v>163</v>
      </c>
      <c r="R167" s="15" t="s">
        <v>35</v>
      </c>
      <c r="S167" s="15" t="s">
        <v>36</v>
      </c>
      <c r="T167" s="17">
        <v>0</v>
      </c>
      <c r="U167" s="17"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51.4" customHeight="1" x14ac:dyDescent="0.25">
      <c r="A168" s="14" t="s">
        <v>171</v>
      </c>
      <c r="B168" s="15" t="s">
        <v>172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/>
      <c r="R168" s="15"/>
      <c r="S168" s="15"/>
      <c r="T168" s="17">
        <f>T169</f>
        <v>23.7</v>
      </c>
      <c r="U168" s="17">
        <f>U169</f>
        <v>23.7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68.45" customHeight="1" x14ac:dyDescent="0.25">
      <c r="A169" s="14" t="s">
        <v>173</v>
      </c>
      <c r="B169" s="15" t="s">
        <v>172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 t="s">
        <v>163</v>
      </c>
      <c r="R169" s="15" t="s">
        <v>35</v>
      </c>
      <c r="S169" s="15" t="s">
        <v>36</v>
      </c>
      <c r="T169" s="17">
        <v>23.7</v>
      </c>
      <c r="U169" s="17">
        <v>23.7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34.15" customHeight="1" x14ac:dyDescent="0.25">
      <c r="A170" s="14" t="s">
        <v>174</v>
      </c>
      <c r="B170" s="15" t="s">
        <v>175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/>
      <c r="R170" s="15"/>
      <c r="S170" s="15"/>
      <c r="T170" s="17">
        <f>T171</f>
        <v>0</v>
      </c>
      <c r="U170" s="17">
        <f>U171</f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51.4" customHeight="1" x14ac:dyDescent="0.25">
      <c r="A171" s="14" t="s">
        <v>176</v>
      </c>
      <c r="B171" s="15" t="s">
        <v>175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 t="s">
        <v>163</v>
      </c>
      <c r="R171" s="15" t="s">
        <v>35</v>
      </c>
      <c r="S171" s="15" t="s">
        <v>36</v>
      </c>
      <c r="T171" s="17">
        <v>0</v>
      </c>
      <c r="U171" s="17"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51.4" customHeight="1" x14ac:dyDescent="0.25">
      <c r="A172" s="14" t="s">
        <v>177</v>
      </c>
      <c r="B172" s="15" t="s">
        <v>178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/>
      <c r="R172" s="15"/>
      <c r="S172" s="15"/>
      <c r="T172" s="17">
        <f>T173</f>
        <v>55</v>
      </c>
      <c r="U172" s="17">
        <f>U173</f>
        <v>55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51.4" customHeight="1" x14ac:dyDescent="0.25">
      <c r="A173" s="14" t="s">
        <v>179</v>
      </c>
      <c r="B173" s="15" t="s">
        <v>178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 t="s">
        <v>163</v>
      </c>
      <c r="R173" s="15" t="s">
        <v>35</v>
      </c>
      <c r="S173" s="15" t="s">
        <v>36</v>
      </c>
      <c r="T173" s="17">
        <v>55</v>
      </c>
      <c r="U173" s="17">
        <v>55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51.4" customHeight="1" x14ac:dyDescent="0.25">
      <c r="A174" s="14" t="s">
        <v>180</v>
      </c>
      <c r="B174" s="15" t="s">
        <v>181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/>
      <c r="R174" s="15"/>
      <c r="S174" s="15"/>
      <c r="T174" s="17">
        <f>T175</f>
        <v>3.5</v>
      </c>
      <c r="U174" s="17">
        <f>U175</f>
        <v>3.52</v>
      </c>
      <c r="V174" s="4"/>
      <c r="W174" s="4">
        <v>3.5</v>
      </c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3.5</v>
      </c>
      <c r="AK174" s="6"/>
      <c r="AL174" s="6">
        <v>3.5</v>
      </c>
      <c r="AM174" s="6"/>
      <c r="AN174" s="6"/>
      <c r="AO174" s="6">
        <v>3.5</v>
      </c>
      <c r="AP174" s="7"/>
      <c r="AQ174" s="6">
        <v>3.5</v>
      </c>
      <c r="AR174" s="6"/>
      <c r="AS174" s="8"/>
    </row>
    <row r="175" spans="1:45" ht="68.45" customHeight="1" x14ac:dyDescent="0.25">
      <c r="A175" s="14" t="s">
        <v>182</v>
      </c>
      <c r="B175" s="15" t="s">
        <v>181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 t="s">
        <v>34</v>
      </c>
      <c r="R175" s="15" t="s">
        <v>35</v>
      </c>
      <c r="S175" s="15" t="s">
        <v>183</v>
      </c>
      <c r="T175" s="17">
        <v>3.5</v>
      </c>
      <c r="U175" s="17">
        <v>3.52</v>
      </c>
      <c r="V175" s="4"/>
      <c r="W175" s="4">
        <v>3.5</v>
      </c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3.5</v>
      </c>
      <c r="AK175" s="6"/>
      <c r="AL175" s="6">
        <v>3.5</v>
      </c>
      <c r="AM175" s="6"/>
      <c r="AN175" s="6"/>
      <c r="AO175" s="6">
        <v>3.5</v>
      </c>
      <c r="AP175" s="7"/>
      <c r="AQ175" s="6">
        <v>3.5</v>
      </c>
      <c r="AR175" s="6"/>
      <c r="AS175" s="8"/>
    </row>
    <row r="176" spans="1:45" ht="34.15" customHeight="1" x14ac:dyDescent="0.25">
      <c r="A176" s="14" t="s">
        <v>184</v>
      </c>
      <c r="B176" s="15" t="s">
        <v>185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8"/>
      <c r="R176" s="15"/>
      <c r="S176" s="15"/>
      <c r="T176" s="17">
        <f>T177</f>
        <v>4422.8457400000007</v>
      </c>
      <c r="U176" s="17">
        <f>U177</f>
        <v>4171.2879800000001</v>
      </c>
      <c r="V176" s="4">
        <v>297.39999999999998</v>
      </c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1209.4000000000001</v>
      </c>
      <c r="AK176" s="6">
        <v>297.39999999999998</v>
      </c>
      <c r="AL176" s="6"/>
      <c r="AM176" s="6"/>
      <c r="AN176" s="6"/>
      <c r="AO176" s="6">
        <v>637.1</v>
      </c>
      <c r="AP176" s="7"/>
      <c r="AQ176" s="6"/>
      <c r="AR176" s="6"/>
      <c r="AS176" s="8"/>
    </row>
    <row r="177" spans="1:45" ht="34.15" customHeight="1" x14ac:dyDescent="0.25">
      <c r="A177" s="14" t="s">
        <v>146</v>
      </c>
      <c r="B177" s="15" t="s">
        <v>186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8"/>
      <c r="R177" s="15"/>
      <c r="S177" s="15"/>
      <c r="T177" s="17">
        <f>T180+T183+T189+T193+T195+T199++T203+T206+T208+T210+T179+T184</f>
        <v>4422.8457400000007</v>
      </c>
      <c r="U177" s="17">
        <f>U180+U183+U189+U193+U195+U199++U203+U206+U208+U210+U179+U184</f>
        <v>4171.2879800000001</v>
      </c>
      <c r="V177" s="4">
        <v>297.39999999999998</v>
      </c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1209.4000000000001</v>
      </c>
      <c r="AK177" s="6">
        <v>297.39999999999998</v>
      </c>
      <c r="AL177" s="6"/>
      <c r="AM177" s="6"/>
      <c r="AN177" s="6"/>
      <c r="AO177" s="6">
        <v>637.1</v>
      </c>
      <c r="AP177" s="7"/>
      <c r="AQ177" s="6"/>
      <c r="AR177" s="6"/>
      <c r="AS177" s="8"/>
    </row>
    <row r="178" spans="1:45" ht="34.15" customHeight="1" x14ac:dyDescent="0.25">
      <c r="A178" s="14" t="s">
        <v>277</v>
      </c>
      <c r="B178" s="15" t="s">
        <v>312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6"/>
      <c r="R178" s="15"/>
      <c r="S178" s="15"/>
      <c r="T178" s="17">
        <f>T179</f>
        <v>418</v>
      </c>
      <c r="U178" s="17">
        <f>U179</f>
        <v>418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34.15" customHeight="1" x14ac:dyDescent="0.25">
      <c r="A179" s="14" t="s">
        <v>278</v>
      </c>
      <c r="B179" s="15" t="s">
        <v>312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6">
        <v>880</v>
      </c>
      <c r="R179" s="15" t="s">
        <v>35</v>
      </c>
      <c r="S179" s="15" t="s">
        <v>141</v>
      </c>
      <c r="T179" s="17">
        <v>418</v>
      </c>
      <c r="U179" s="17">
        <v>418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 x14ac:dyDescent="0.25">
      <c r="A180" s="14" t="s">
        <v>187</v>
      </c>
      <c r="B180" s="15" t="s">
        <v>188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8"/>
      <c r="R180" s="15"/>
      <c r="S180" s="15"/>
      <c r="T180" s="17">
        <f>T181</f>
        <v>120</v>
      </c>
      <c r="U180" s="17">
        <f>U181</f>
        <v>0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5</v>
      </c>
      <c r="AK180" s="6"/>
      <c r="AL180" s="6"/>
      <c r="AM180" s="6"/>
      <c r="AN180" s="6"/>
      <c r="AO180" s="6">
        <v>5</v>
      </c>
      <c r="AP180" s="7"/>
      <c r="AQ180" s="6"/>
      <c r="AR180" s="6"/>
      <c r="AS180" s="8"/>
    </row>
    <row r="181" spans="1:45" ht="34.15" customHeight="1" x14ac:dyDescent="0.25">
      <c r="A181" s="14" t="s">
        <v>189</v>
      </c>
      <c r="B181" s="15" t="s">
        <v>188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5" t="s">
        <v>190</v>
      </c>
      <c r="R181" s="15" t="s">
        <v>35</v>
      </c>
      <c r="S181" s="15" t="s">
        <v>59</v>
      </c>
      <c r="T181" s="17">
        <v>120</v>
      </c>
      <c r="U181" s="17">
        <v>0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>
        <v>5</v>
      </c>
      <c r="AK181" s="6"/>
      <c r="AL181" s="6"/>
      <c r="AM181" s="6"/>
      <c r="AN181" s="6"/>
      <c r="AO181" s="6">
        <v>5</v>
      </c>
      <c r="AP181" s="7"/>
      <c r="AQ181" s="6"/>
      <c r="AR181" s="6"/>
      <c r="AS181" s="8"/>
    </row>
    <row r="182" spans="1:45" ht="51.4" customHeight="1" x14ac:dyDescent="0.25">
      <c r="A182" s="14" t="s">
        <v>191</v>
      </c>
      <c r="B182" s="15" t="s">
        <v>192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5"/>
      <c r="R182" s="15"/>
      <c r="S182" s="15"/>
      <c r="T182" s="17">
        <f>T183</f>
        <v>39</v>
      </c>
      <c r="U182" s="17">
        <f>U183</f>
        <v>39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68.45" customHeight="1" x14ac:dyDescent="0.25">
      <c r="A183" s="14" t="s">
        <v>193</v>
      </c>
      <c r="B183" s="15" t="s">
        <v>192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 t="s">
        <v>34</v>
      </c>
      <c r="R183" s="15" t="s">
        <v>35</v>
      </c>
      <c r="S183" s="15" t="s">
        <v>183</v>
      </c>
      <c r="T183" s="17">
        <v>39</v>
      </c>
      <c r="U183" s="17">
        <v>39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 x14ac:dyDescent="0.25">
      <c r="A184" s="14" t="s">
        <v>194</v>
      </c>
      <c r="B184" s="15" t="s">
        <v>195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f>T186+T187+T188+T185</f>
        <v>534.64067</v>
      </c>
      <c r="U184" s="17">
        <f>U186+U187+U188+U185</f>
        <v>486.64067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95.9</v>
      </c>
      <c r="AK184" s="6"/>
      <c r="AL184" s="6"/>
      <c r="AM184" s="6"/>
      <c r="AN184" s="6"/>
      <c r="AO184" s="6">
        <v>95.9</v>
      </c>
      <c r="AP184" s="7"/>
      <c r="AQ184" s="6"/>
      <c r="AR184" s="6"/>
      <c r="AS184" s="8"/>
    </row>
    <row r="185" spans="1:45" ht="34.15" customHeight="1" x14ac:dyDescent="0.25">
      <c r="A185" s="14" t="s">
        <v>196</v>
      </c>
      <c r="B185" s="15" t="s">
        <v>195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8">
        <v>240</v>
      </c>
      <c r="R185" s="15" t="s">
        <v>35</v>
      </c>
      <c r="S185" s="15" t="s">
        <v>36</v>
      </c>
      <c r="T185" s="17">
        <v>0</v>
      </c>
      <c r="U185" s="17">
        <v>0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 x14ac:dyDescent="0.25">
      <c r="A186" s="14" t="s">
        <v>196</v>
      </c>
      <c r="B186" s="15" t="s">
        <v>195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 t="s">
        <v>34</v>
      </c>
      <c r="R186" s="15" t="s">
        <v>35</v>
      </c>
      <c r="S186" s="15" t="s">
        <v>183</v>
      </c>
      <c r="T186" s="17">
        <v>534.64067</v>
      </c>
      <c r="U186" s="17">
        <v>486.64067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82.9</v>
      </c>
      <c r="AK186" s="6"/>
      <c r="AL186" s="6"/>
      <c r="AM186" s="6"/>
      <c r="AN186" s="6"/>
      <c r="AO186" s="6">
        <v>82.9</v>
      </c>
      <c r="AP186" s="7"/>
      <c r="AQ186" s="6"/>
      <c r="AR186" s="6"/>
      <c r="AS186" s="8"/>
    </row>
    <row r="187" spans="1:45" ht="34.15" customHeight="1" x14ac:dyDescent="0.25">
      <c r="A187" s="14" t="s">
        <v>232</v>
      </c>
      <c r="B187" s="15" t="s">
        <v>195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>
        <v>830</v>
      </c>
      <c r="R187" s="15" t="s">
        <v>35</v>
      </c>
      <c r="S187" s="15" t="s">
        <v>183</v>
      </c>
      <c r="T187" s="17">
        <v>0</v>
      </c>
      <c r="U187" s="17">
        <v>0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/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34.15" customHeight="1" x14ac:dyDescent="0.25">
      <c r="A188" s="14" t="s">
        <v>197</v>
      </c>
      <c r="B188" s="15" t="s">
        <v>195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 t="s">
        <v>153</v>
      </c>
      <c r="R188" s="15" t="s">
        <v>35</v>
      </c>
      <c r="S188" s="15" t="s">
        <v>183</v>
      </c>
      <c r="T188" s="17">
        <v>0</v>
      </c>
      <c r="U188" s="17">
        <v>0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13</v>
      </c>
      <c r="AK188" s="6"/>
      <c r="AL188" s="6"/>
      <c r="AM188" s="6"/>
      <c r="AN188" s="6"/>
      <c r="AO188" s="6">
        <v>13</v>
      </c>
      <c r="AP188" s="7"/>
      <c r="AQ188" s="6"/>
      <c r="AR188" s="6"/>
      <c r="AS188" s="8"/>
    </row>
    <row r="189" spans="1:45" ht="34.15" customHeight="1" x14ac:dyDescent="0.25">
      <c r="A189" s="14" t="s">
        <v>247</v>
      </c>
      <c r="B189" s="15" t="s">
        <v>246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/>
      <c r="R189" s="15"/>
      <c r="S189" s="15"/>
      <c r="T189" s="17">
        <f>T190+T192+T191</f>
        <v>589.89440000000002</v>
      </c>
      <c r="U189" s="17">
        <f>U190+U192+U191</f>
        <v>506.36169999999998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34.15" customHeight="1" x14ac:dyDescent="0.25">
      <c r="A190" s="14" t="s">
        <v>196</v>
      </c>
      <c r="B190" s="15" t="s">
        <v>246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>
        <v>240</v>
      </c>
      <c r="R190" s="15" t="s">
        <v>35</v>
      </c>
      <c r="S190" s="15" t="s">
        <v>183</v>
      </c>
      <c r="T190" s="17">
        <v>578.68899999999996</v>
      </c>
      <c r="U190" s="17">
        <v>495.15629999999999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34.15" customHeight="1" x14ac:dyDescent="0.25">
      <c r="A191" s="14" t="s">
        <v>196</v>
      </c>
      <c r="B191" s="15" t="s">
        <v>246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9">
        <v>240</v>
      </c>
      <c r="R191" s="15" t="s">
        <v>35</v>
      </c>
      <c r="S191" s="15" t="s">
        <v>36</v>
      </c>
      <c r="T191" s="17">
        <v>4.7210000000000001</v>
      </c>
      <c r="U191" s="17">
        <v>4.7210000000000001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34.15" customHeight="1" x14ac:dyDescent="0.25">
      <c r="A192" s="14" t="s">
        <v>233</v>
      </c>
      <c r="B192" s="15" t="s">
        <v>246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>
        <v>850</v>
      </c>
      <c r="R192" s="15" t="s">
        <v>35</v>
      </c>
      <c r="S192" s="15" t="s">
        <v>183</v>
      </c>
      <c r="T192" s="17">
        <v>6.4843999999999999</v>
      </c>
      <c r="U192" s="17">
        <v>6.4843999999999999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51.4" customHeight="1" x14ac:dyDescent="0.25">
      <c r="A193" s="14" t="s">
        <v>225</v>
      </c>
      <c r="B193" s="15" t="s">
        <v>226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f>T194</f>
        <v>0</v>
      </c>
      <c r="U193" s="17">
        <v>0</v>
      </c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10</v>
      </c>
      <c r="AK193" s="6"/>
      <c r="AL193" s="6"/>
      <c r="AM193" s="6"/>
      <c r="AN193" s="6"/>
      <c r="AO193" s="6">
        <v>10</v>
      </c>
      <c r="AP193" s="7"/>
      <c r="AQ193" s="6"/>
      <c r="AR193" s="6"/>
      <c r="AS193" s="8"/>
    </row>
    <row r="194" spans="1:45" ht="68.45" customHeight="1" x14ac:dyDescent="0.25">
      <c r="A194" s="14" t="s">
        <v>227</v>
      </c>
      <c r="B194" s="15" t="s">
        <v>226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 t="s">
        <v>34</v>
      </c>
      <c r="R194" s="15" t="s">
        <v>71</v>
      </c>
      <c r="S194" s="15" t="s">
        <v>112</v>
      </c>
      <c r="T194" s="17">
        <v>0</v>
      </c>
      <c r="U194" s="17">
        <v>0</v>
      </c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5</v>
      </c>
      <c r="AK194" s="6"/>
      <c r="AL194" s="6"/>
      <c r="AM194" s="6"/>
      <c r="AN194" s="6"/>
      <c r="AO194" s="6">
        <v>5</v>
      </c>
      <c r="AP194" s="7"/>
      <c r="AQ194" s="6"/>
      <c r="AR194" s="6"/>
      <c r="AS194" s="8"/>
    </row>
    <row r="195" spans="1:45" ht="68.45" customHeight="1" x14ac:dyDescent="0.25">
      <c r="A195" s="14" t="s">
        <v>198</v>
      </c>
      <c r="B195" s="15" t="s">
        <v>199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f>T196</f>
        <v>0</v>
      </c>
      <c r="U195" s="17">
        <f>U196</f>
        <v>0</v>
      </c>
      <c r="V195" s="4"/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6"/>
      <c r="AK195" s="6"/>
      <c r="AL195" s="6"/>
      <c r="AM195" s="6"/>
      <c r="AN195" s="6"/>
      <c r="AO195" s="6"/>
      <c r="AP195" s="7"/>
      <c r="AQ195" s="6"/>
      <c r="AR195" s="6"/>
      <c r="AS195" s="8"/>
    </row>
    <row r="196" spans="1:45" ht="68.45" customHeight="1" x14ac:dyDescent="0.25">
      <c r="A196" s="14" t="s">
        <v>200</v>
      </c>
      <c r="B196" s="15" t="s">
        <v>199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 t="s">
        <v>34</v>
      </c>
      <c r="R196" s="15" t="s">
        <v>71</v>
      </c>
      <c r="S196" s="15" t="s">
        <v>201</v>
      </c>
      <c r="T196" s="17">
        <v>0</v>
      </c>
      <c r="U196" s="17">
        <v>0</v>
      </c>
      <c r="V196" s="4"/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6">
        <v>5</v>
      </c>
      <c r="AK196" s="6"/>
      <c r="AL196" s="6"/>
      <c r="AM196" s="6"/>
      <c r="AN196" s="6"/>
      <c r="AO196" s="6">
        <v>5</v>
      </c>
      <c r="AP196" s="7"/>
      <c r="AQ196" s="6"/>
      <c r="AR196" s="6"/>
      <c r="AS196" s="8"/>
    </row>
    <row r="197" spans="1:45" ht="34.15" customHeight="1" x14ac:dyDescent="0.25">
      <c r="A197" s="14" t="s">
        <v>202</v>
      </c>
      <c r="B197" s="15" t="s">
        <v>203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35"/>
      <c r="R197" s="15"/>
      <c r="S197" s="15"/>
      <c r="T197" s="17">
        <f>T198</f>
        <v>0</v>
      </c>
      <c r="U197" s="17">
        <f>U198</f>
        <v>0</v>
      </c>
      <c r="V197" s="4"/>
      <c r="W197" s="4"/>
      <c r="X197" s="4"/>
      <c r="Y197" s="4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6"/>
      <c r="AK197" s="6"/>
      <c r="AL197" s="6"/>
      <c r="AM197" s="6"/>
      <c r="AN197" s="6"/>
      <c r="AO197" s="6"/>
      <c r="AP197" s="7"/>
      <c r="AQ197" s="6"/>
      <c r="AR197" s="6"/>
      <c r="AS197" s="8"/>
    </row>
    <row r="198" spans="1:45" ht="51.4" customHeight="1" x14ac:dyDescent="0.25">
      <c r="A198" s="14" t="s">
        <v>204</v>
      </c>
      <c r="B198" s="15" t="s">
        <v>203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35" t="s">
        <v>34</v>
      </c>
      <c r="R198" s="15" t="s">
        <v>36</v>
      </c>
      <c r="S198" s="15" t="s">
        <v>72</v>
      </c>
      <c r="T198" s="17">
        <v>0</v>
      </c>
      <c r="U198" s="17">
        <v>0</v>
      </c>
      <c r="V198" s="4"/>
      <c r="W198" s="4"/>
      <c r="X198" s="4"/>
      <c r="Y198" s="4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6"/>
      <c r="AK198" s="6"/>
      <c r="AL198" s="6"/>
      <c r="AM198" s="6"/>
      <c r="AN198" s="6"/>
      <c r="AO198" s="6"/>
      <c r="AP198" s="7"/>
      <c r="AQ198" s="6"/>
      <c r="AR198" s="6"/>
      <c r="AS198" s="8"/>
    </row>
    <row r="199" spans="1:45" ht="34.15" customHeight="1" x14ac:dyDescent="0.25">
      <c r="A199" s="14" t="s">
        <v>207</v>
      </c>
      <c r="B199" s="15" t="s">
        <v>208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35"/>
      <c r="R199" s="15"/>
      <c r="S199" s="15"/>
      <c r="T199" s="17">
        <f>T200</f>
        <v>716.94857000000002</v>
      </c>
      <c r="U199" s="17">
        <f>U200</f>
        <v>716.94857000000002</v>
      </c>
      <c r="V199" s="4"/>
      <c r="W199" s="4"/>
      <c r="X199" s="4"/>
      <c r="Y199" s="4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6">
        <v>326.2</v>
      </c>
      <c r="AK199" s="6"/>
      <c r="AL199" s="6"/>
      <c r="AM199" s="6"/>
      <c r="AN199" s="6"/>
      <c r="AO199" s="6">
        <v>326.2</v>
      </c>
      <c r="AP199" s="7"/>
      <c r="AQ199" s="6"/>
      <c r="AR199" s="6"/>
      <c r="AS199" s="8"/>
    </row>
    <row r="200" spans="1:45" ht="34.15" customHeight="1" x14ac:dyDescent="0.25">
      <c r="A200" s="14" t="s">
        <v>209</v>
      </c>
      <c r="B200" s="15" t="s">
        <v>208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38" t="s">
        <v>153</v>
      </c>
      <c r="R200" s="15" t="s">
        <v>70</v>
      </c>
      <c r="S200" s="15" t="s">
        <v>35</v>
      </c>
      <c r="T200" s="17">
        <v>716.94857000000002</v>
      </c>
      <c r="U200" s="17">
        <v>716.94857000000002</v>
      </c>
      <c r="V200" s="4"/>
      <c r="W200" s="4"/>
      <c r="X200" s="4"/>
      <c r="Y200" s="4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6"/>
      <c r="AK200" s="6"/>
      <c r="AL200" s="6"/>
      <c r="AM200" s="6"/>
      <c r="AN200" s="6"/>
      <c r="AO200" s="6"/>
      <c r="AP200" s="7"/>
      <c r="AQ200" s="6"/>
      <c r="AR200" s="6"/>
      <c r="AS200" s="8"/>
    </row>
    <row r="201" spans="1:45" ht="34.15" customHeight="1" x14ac:dyDescent="0.25">
      <c r="A201" s="14" t="s">
        <v>259</v>
      </c>
      <c r="B201" s="15" t="s">
        <v>250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T201" s="17">
        <f>T202</f>
        <v>0</v>
      </c>
      <c r="U201" s="17">
        <f>U202</f>
        <v>0</v>
      </c>
      <c r="V201" s="4"/>
      <c r="W201" s="4"/>
      <c r="X201" s="4"/>
      <c r="Y201" s="4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6"/>
      <c r="AK201" s="6"/>
      <c r="AL201" s="6"/>
      <c r="AM201" s="6"/>
      <c r="AN201" s="6"/>
      <c r="AO201" s="6"/>
      <c r="AP201" s="7"/>
      <c r="AQ201" s="6"/>
      <c r="AR201" s="6"/>
      <c r="AS201" s="8"/>
    </row>
    <row r="202" spans="1:45" ht="34.15" customHeight="1" x14ac:dyDescent="0.25">
      <c r="A202" s="14" t="s">
        <v>258</v>
      </c>
      <c r="B202" s="15" t="s">
        <v>250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38">
        <v>811</v>
      </c>
      <c r="R202" s="15" t="s">
        <v>70</v>
      </c>
      <c r="S202" s="15" t="s">
        <v>35</v>
      </c>
      <c r="T202" s="17">
        <v>0</v>
      </c>
      <c r="U202" s="17">
        <v>0</v>
      </c>
      <c r="V202" s="4"/>
      <c r="W202" s="4"/>
      <c r="X202" s="4"/>
      <c r="Y202" s="4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6"/>
      <c r="AK202" s="6"/>
      <c r="AL202" s="6"/>
      <c r="AM202" s="6"/>
      <c r="AN202" s="6"/>
      <c r="AO202" s="6"/>
      <c r="AP202" s="7"/>
      <c r="AQ202" s="6"/>
      <c r="AR202" s="6"/>
      <c r="AS202" s="8"/>
    </row>
    <row r="203" spans="1:45" ht="34.15" customHeight="1" x14ac:dyDescent="0.25">
      <c r="A203" s="14" t="s">
        <v>210</v>
      </c>
      <c r="B203" s="15" t="s">
        <v>211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35"/>
      <c r="R203" s="15"/>
      <c r="S203" s="15"/>
      <c r="T203" s="17">
        <f>T204+T205</f>
        <v>377.73775999999998</v>
      </c>
      <c r="U203" s="17">
        <f>U204+U205</f>
        <v>377.73775999999998</v>
      </c>
      <c r="V203" s="4"/>
      <c r="W203" s="4"/>
      <c r="X203" s="4"/>
      <c r="Y203" s="4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6">
        <v>200</v>
      </c>
      <c r="AK203" s="6"/>
      <c r="AL203" s="6"/>
      <c r="AM203" s="6"/>
      <c r="AN203" s="6"/>
      <c r="AO203" s="6">
        <v>200</v>
      </c>
      <c r="AP203" s="7"/>
      <c r="AQ203" s="6"/>
      <c r="AR203" s="6"/>
      <c r="AS203" s="8"/>
    </row>
    <row r="204" spans="1:45" ht="34.15" customHeight="1" x14ac:dyDescent="0.25">
      <c r="A204" s="14" t="s">
        <v>212</v>
      </c>
      <c r="B204" s="15" t="s">
        <v>211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35" t="s">
        <v>45</v>
      </c>
      <c r="R204" s="15" t="s">
        <v>141</v>
      </c>
      <c r="S204" s="15" t="s">
        <v>141</v>
      </c>
      <c r="T204" s="17">
        <v>316.61775999999998</v>
      </c>
      <c r="U204" s="17">
        <v>316.61775999999998</v>
      </c>
      <c r="V204" s="4"/>
      <c r="W204" s="4"/>
      <c r="X204" s="4"/>
      <c r="Y204" s="4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6">
        <v>200</v>
      </c>
      <c r="AK204" s="6"/>
      <c r="AL204" s="6"/>
      <c r="AM204" s="6"/>
      <c r="AN204" s="6"/>
      <c r="AO204" s="6">
        <v>200</v>
      </c>
      <c r="AP204" s="7"/>
      <c r="AQ204" s="6"/>
      <c r="AR204" s="6"/>
      <c r="AS204" s="8"/>
    </row>
    <row r="205" spans="1:45" ht="34.15" customHeight="1" x14ac:dyDescent="0.25">
      <c r="A205" s="14" t="s">
        <v>235</v>
      </c>
      <c r="B205" s="15" t="s">
        <v>211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35">
        <v>240</v>
      </c>
      <c r="R205" s="15" t="s">
        <v>141</v>
      </c>
      <c r="S205" s="15" t="s">
        <v>141</v>
      </c>
      <c r="T205" s="17">
        <v>61.12</v>
      </c>
      <c r="U205" s="17">
        <v>61.12</v>
      </c>
      <c r="V205" s="4"/>
      <c r="W205" s="4"/>
      <c r="X205" s="4"/>
      <c r="Y205" s="4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6"/>
      <c r="AK205" s="6"/>
      <c r="AL205" s="6"/>
      <c r="AM205" s="6"/>
      <c r="AN205" s="6"/>
      <c r="AO205" s="6"/>
      <c r="AP205" s="7"/>
      <c r="AQ205" s="6"/>
      <c r="AR205" s="6"/>
      <c r="AS205" s="8"/>
    </row>
    <row r="206" spans="1:45" ht="34.15" customHeight="1" x14ac:dyDescent="0.25">
      <c r="A206" s="14" t="s">
        <v>213</v>
      </c>
      <c r="B206" s="15" t="s">
        <v>214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35"/>
      <c r="R206" s="15"/>
      <c r="S206" s="15"/>
      <c r="T206" s="17">
        <f>T207</f>
        <v>1043.72434</v>
      </c>
      <c r="U206" s="17">
        <f>U207</f>
        <v>1043.69928</v>
      </c>
      <c r="V206" s="4"/>
      <c r="W206" s="4"/>
      <c r="X206" s="4"/>
      <c r="Y206" s="4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6">
        <v>274.89999999999998</v>
      </c>
      <c r="AK206" s="6"/>
      <c r="AL206" s="6"/>
      <c r="AM206" s="6"/>
      <c r="AN206" s="6"/>
      <c r="AO206" s="6"/>
      <c r="AP206" s="7"/>
      <c r="AQ206" s="6"/>
      <c r="AR206" s="6"/>
      <c r="AS206" s="8"/>
    </row>
    <row r="207" spans="1:45" ht="51.4" customHeight="1" x14ac:dyDescent="0.25">
      <c r="A207" s="14" t="s">
        <v>215</v>
      </c>
      <c r="B207" s="15" t="s">
        <v>214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35" t="s">
        <v>216</v>
      </c>
      <c r="R207" s="15" t="s">
        <v>201</v>
      </c>
      <c r="S207" s="15" t="s">
        <v>35</v>
      </c>
      <c r="T207" s="17">
        <v>1043.72434</v>
      </c>
      <c r="U207" s="17">
        <v>1043.69928</v>
      </c>
      <c r="V207" s="4"/>
      <c r="W207" s="4"/>
      <c r="X207" s="4"/>
      <c r="Y207" s="4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6">
        <v>274.89999999999998</v>
      </c>
      <c r="AK207" s="6"/>
      <c r="AL207" s="6"/>
      <c r="AM207" s="6"/>
      <c r="AN207" s="6"/>
      <c r="AO207" s="6"/>
      <c r="AP207" s="7"/>
      <c r="AQ207" s="6"/>
      <c r="AR207" s="6"/>
      <c r="AS207" s="8"/>
    </row>
    <row r="208" spans="1:45" ht="51.4" customHeight="1" x14ac:dyDescent="0.25">
      <c r="A208" s="14" t="s">
        <v>217</v>
      </c>
      <c r="B208" s="15" t="s">
        <v>218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35"/>
      <c r="R208" s="15"/>
      <c r="S208" s="15"/>
      <c r="T208" s="17">
        <f>T209</f>
        <v>346.4</v>
      </c>
      <c r="U208" s="17">
        <f>U209</f>
        <v>346.4</v>
      </c>
      <c r="V208" s="4"/>
      <c r="W208" s="4"/>
      <c r="X208" s="4"/>
      <c r="Y208" s="4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6"/>
      <c r="AK208" s="6"/>
      <c r="AL208" s="6"/>
      <c r="AM208" s="6"/>
      <c r="AN208" s="6"/>
      <c r="AO208" s="6"/>
      <c r="AP208" s="7"/>
      <c r="AQ208" s="6"/>
      <c r="AR208" s="6"/>
      <c r="AS208" s="8"/>
    </row>
    <row r="209" spans="1:45" ht="51.4" customHeight="1" x14ac:dyDescent="0.25">
      <c r="A209" s="14" t="s">
        <v>219</v>
      </c>
      <c r="B209" s="15" t="s">
        <v>218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35" t="s">
        <v>151</v>
      </c>
      <c r="R209" s="15" t="s">
        <v>77</v>
      </c>
      <c r="S209" s="15" t="s">
        <v>71</v>
      </c>
      <c r="T209" s="17">
        <v>346.4</v>
      </c>
      <c r="U209" s="17">
        <v>346.4</v>
      </c>
      <c r="V209" s="4"/>
      <c r="W209" s="4"/>
      <c r="X209" s="4"/>
      <c r="Y209" s="4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6"/>
      <c r="AK209" s="6"/>
      <c r="AL209" s="6"/>
      <c r="AM209" s="6"/>
      <c r="AN209" s="6"/>
      <c r="AO209" s="6"/>
      <c r="AP209" s="7"/>
      <c r="AQ209" s="6"/>
      <c r="AR209" s="6"/>
      <c r="AS209" s="8"/>
    </row>
    <row r="210" spans="1:45" ht="36" customHeight="1" x14ac:dyDescent="0.25">
      <c r="A210" s="14" t="s">
        <v>205</v>
      </c>
      <c r="B210" s="15" t="s">
        <v>206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35"/>
      <c r="R210" s="15"/>
      <c r="S210" s="15"/>
      <c r="T210" s="17">
        <f>T211</f>
        <v>236.5</v>
      </c>
      <c r="U210" s="17">
        <f>U211</f>
        <v>236.5</v>
      </c>
      <c r="V210" s="4"/>
      <c r="W210" s="4"/>
      <c r="X210" s="4"/>
      <c r="Y210" s="4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6"/>
      <c r="AK210" s="6"/>
      <c r="AL210" s="6"/>
      <c r="AM210" s="6"/>
      <c r="AN210" s="6"/>
      <c r="AO210" s="6"/>
      <c r="AP210" s="7"/>
      <c r="AQ210" s="6"/>
      <c r="AR210" s="6"/>
      <c r="AS210" s="8"/>
    </row>
    <row r="211" spans="1:45" ht="38.25" customHeight="1" x14ac:dyDescent="0.25">
      <c r="A211" s="14" t="s">
        <v>249</v>
      </c>
      <c r="B211" s="15" t="s">
        <v>206</v>
      </c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35">
        <v>240</v>
      </c>
      <c r="R211" s="15" t="s">
        <v>36</v>
      </c>
      <c r="S211" s="15" t="s">
        <v>72</v>
      </c>
      <c r="T211" s="17">
        <v>236.5</v>
      </c>
      <c r="U211" s="17">
        <v>236.5</v>
      </c>
      <c r="V211" s="4"/>
      <c r="W211" s="4"/>
      <c r="X211" s="4"/>
      <c r="Y211" s="4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6"/>
      <c r="AK211" s="6"/>
      <c r="AL211" s="6"/>
      <c r="AM211" s="6"/>
      <c r="AN211" s="6"/>
      <c r="AO211" s="6"/>
      <c r="AP211" s="7"/>
      <c r="AQ211" s="6"/>
      <c r="AR211" s="6"/>
      <c r="AS211" s="8"/>
    </row>
    <row r="212" spans="1:45" ht="34.15" customHeight="1" x14ac:dyDescent="0.25">
      <c r="A212" s="14" t="s">
        <v>84</v>
      </c>
      <c r="B212" s="15" t="s">
        <v>250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35"/>
      <c r="R212" s="15"/>
      <c r="S212" s="15"/>
      <c r="T212" s="17">
        <v>0</v>
      </c>
      <c r="U212" s="17">
        <f>U213</f>
        <v>0</v>
      </c>
      <c r="V212" s="4">
        <v>297.39999999999998</v>
      </c>
      <c r="W212" s="4"/>
      <c r="X212" s="4"/>
      <c r="Y212" s="4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6">
        <v>297.39999999999998</v>
      </c>
      <c r="AK212" s="6">
        <v>297.39999999999998</v>
      </c>
      <c r="AL212" s="6"/>
      <c r="AM212" s="6"/>
      <c r="AN212" s="6"/>
      <c r="AO212" s="6"/>
      <c r="AP212" s="7"/>
      <c r="AQ212" s="6"/>
      <c r="AR212" s="6"/>
      <c r="AS212" s="8"/>
    </row>
    <row r="213" spans="1:45" ht="51.4" customHeight="1" x14ac:dyDescent="0.25">
      <c r="A213" s="14" t="s">
        <v>248</v>
      </c>
      <c r="B213" s="15" t="s">
        <v>250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35">
        <v>240</v>
      </c>
      <c r="R213" s="15" t="s">
        <v>70</v>
      </c>
      <c r="S213" s="15" t="s">
        <v>35</v>
      </c>
      <c r="T213" s="17">
        <v>0</v>
      </c>
      <c r="U213" s="17">
        <v>0</v>
      </c>
      <c r="V213" s="4">
        <v>297.39999999999998</v>
      </c>
      <c r="W213" s="4"/>
      <c r="X213" s="4"/>
      <c r="Y213" s="4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6">
        <v>297.39999999999998</v>
      </c>
      <c r="AK213" s="6">
        <v>297.39999999999998</v>
      </c>
      <c r="AL213" s="6"/>
      <c r="AM213" s="6"/>
      <c r="AN213" s="6"/>
      <c r="AO213" s="6"/>
      <c r="AP213" s="7"/>
      <c r="AQ213" s="6"/>
      <c r="AR213" s="6"/>
      <c r="AS213" s="8"/>
    </row>
    <row r="214" spans="1:45" ht="51.4" customHeight="1" x14ac:dyDescent="0.25">
      <c r="A214" s="14" t="s">
        <v>222</v>
      </c>
      <c r="B214" s="15" t="s">
        <v>251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35"/>
      <c r="R214" s="15"/>
      <c r="S214" s="15"/>
      <c r="T214" s="17">
        <v>0</v>
      </c>
      <c r="U214" s="17">
        <v>0</v>
      </c>
      <c r="V214" s="33"/>
      <c r="W214" s="33"/>
      <c r="X214" s="33"/>
      <c r="Y214" s="33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1:45" ht="51.4" customHeight="1" x14ac:dyDescent="0.25">
      <c r="A215" s="14" t="s">
        <v>252</v>
      </c>
      <c r="B215" s="15" t="s">
        <v>251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35">
        <v>240</v>
      </c>
      <c r="R215" s="15" t="s">
        <v>70</v>
      </c>
      <c r="S215" s="15" t="s">
        <v>35</v>
      </c>
      <c r="T215" s="17">
        <v>0</v>
      </c>
      <c r="U215" s="17">
        <v>0</v>
      </c>
      <c r="V215" s="33"/>
      <c r="W215" s="33"/>
      <c r="X215" s="33"/>
      <c r="Y215" s="33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1:45" ht="1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</row>
  </sheetData>
  <mergeCells count="34">
    <mergeCell ref="AK8:AK9"/>
    <mergeCell ref="AB8:AB9"/>
    <mergeCell ref="AA8:AA9"/>
    <mergeCell ref="AC8:AC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Y8:Y9"/>
    <mergeCell ref="AF8:AF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2025-04-30T07:20:45Z</cp:lastPrinted>
  <dcterms:created xsi:type="dcterms:W3CDTF">2021-11-09T12:01:29Z</dcterms:created>
  <dcterms:modified xsi:type="dcterms:W3CDTF">2025-04-30T07:20:47Z</dcterms:modified>
</cp:coreProperties>
</file>